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3506093B-7B2C-430A-ABAB-FD4F53BBC4D9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Krycí lsit rozpočtu" sheetId="2" r:id="rId1"/>
    <sheet name="B_Za hradbami" sheetId="5" r:id="rId2"/>
  </sheets>
  <calcPr calcId="191029"/>
</workbook>
</file>

<file path=xl/calcChain.xml><?xml version="1.0" encoding="utf-8"?>
<calcChain xmlns="http://schemas.openxmlformats.org/spreadsheetml/2006/main">
  <c r="F17" i="5" l="1"/>
  <c r="F39" i="5" l="1"/>
  <c r="F38" i="5"/>
  <c r="F36" i="5"/>
  <c r="F35" i="5"/>
  <c r="F34" i="5"/>
  <c r="F33" i="5"/>
  <c r="F31" i="5"/>
  <c r="F30" i="5"/>
  <c r="F29" i="5"/>
  <c r="F28" i="5"/>
  <c r="F27" i="5"/>
  <c r="F26" i="5"/>
  <c r="F24" i="5"/>
  <c r="F23" i="5"/>
  <c r="F22" i="5"/>
  <c r="F21" i="5"/>
  <c r="F20" i="5"/>
  <c r="F19" i="5"/>
  <c r="F16" i="5"/>
  <c r="F15" i="5"/>
  <c r="F14" i="5" s="1"/>
  <c r="D12" i="5"/>
  <c r="D13" i="5" s="1"/>
  <c r="F13" i="5" s="1"/>
  <c r="D10" i="5"/>
  <c r="D11" i="5" s="1"/>
  <c r="F11" i="5" s="1"/>
  <c r="F9" i="5"/>
  <c r="D9" i="5"/>
  <c r="F8" i="5"/>
  <c r="D7" i="5"/>
  <c r="F7" i="5" s="1"/>
  <c r="F6" i="5"/>
  <c r="F5" i="5"/>
  <c r="F37" i="5" l="1"/>
  <c r="F25" i="5"/>
  <c r="F18" i="5"/>
  <c r="F32" i="5"/>
  <c r="F10" i="5"/>
  <c r="F12" i="5"/>
  <c r="F4" i="5" l="1"/>
  <c r="F40" i="5" s="1"/>
  <c r="M23" i="2" s="1"/>
  <c r="M25" i="2" l="1"/>
  <c r="M28" i="2" s="1"/>
  <c r="L33" i="2" s="1"/>
  <c r="H27" i="2" s="1"/>
</calcChain>
</file>

<file path=xl/sharedStrings.xml><?xml version="1.0" encoding="utf-8"?>
<sst xmlns="http://schemas.openxmlformats.org/spreadsheetml/2006/main" count="119" uniqueCount="84">
  <si>
    <t>Stavba:</t>
  </si>
  <si>
    <t>JKSO:</t>
  </si>
  <si>
    <t>CC-CZ:</t>
  </si>
  <si>
    <t>Miesto:</t>
  </si>
  <si>
    <t xml:space="preserve">Dátum: </t>
  </si>
  <si>
    <t xml:space="preserve">Objednávateľ: </t>
  </si>
  <si>
    <t>Zhotoviteľ:</t>
  </si>
  <si>
    <t>IČ:</t>
  </si>
  <si>
    <t xml:space="preserve"> </t>
  </si>
  <si>
    <t>DIČ:</t>
  </si>
  <si>
    <t>Projektant:</t>
  </si>
  <si>
    <t xml:space="preserve">DIČ: </t>
  </si>
  <si>
    <t>Zpracovateľ:</t>
  </si>
  <si>
    <t>Poznámka:</t>
  </si>
  <si>
    <t>Náklady z rozpočtu</t>
  </si>
  <si>
    <t>Cena bez DPH</t>
  </si>
  <si>
    <t>DPH</t>
  </si>
  <si>
    <t>základná</t>
  </si>
  <si>
    <t>z</t>
  </si>
  <si>
    <t>znížená</t>
  </si>
  <si>
    <t>zákl. přenesená</t>
  </si>
  <si>
    <t>ze</t>
  </si>
  <si>
    <t>sníž. přenesená</t>
  </si>
  <si>
    <t>nulová</t>
  </si>
  <si>
    <t>Cena s DPH</t>
  </si>
  <si>
    <t>v</t>
  </si>
  <si>
    <t>EUR</t>
  </si>
  <si>
    <t>Projektant</t>
  </si>
  <si>
    <t>Zpracovateľ</t>
  </si>
  <si>
    <t>Datum a podpis:</t>
  </si>
  <si>
    <t>Objednávateľ</t>
  </si>
  <si>
    <t>Zhotoviteľ</t>
  </si>
  <si>
    <t>MJ</t>
  </si>
  <si>
    <t>Množstvo</t>
  </si>
  <si>
    <t>m3</t>
  </si>
  <si>
    <t>t</t>
  </si>
  <si>
    <t>m2</t>
  </si>
  <si>
    <t>ks</t>
  </si>
  <si>
    <t>Ihrisko Za hradbami</t>
  </si>
  <si>
    <t>Popis</t>
  </si>
  <si>
    <t>Jednotková cena v EUR bez DPH</t>
  </si>
  <si>
    <t>Cena celkom v EUR bez DPH</t>
  </si>
  <si>
    <t>1. Zemné práce</t>
  </si>
  <si>
    <t>Odstránenie a likvidácia starých herných prvkov + mobiliáru</t>
  </si>
  <si>
    <t>kpl</t>
  </si>
  <si>
    <t>Odvoz + uskladnenie asfaltu</t>
  </si>
  <si>
    <t>Búranie betónu</t>
  </si>
  <si>
    <t>Odvoz + uskladnenie betónu</t>
  </si>
  <si>
    <t>Výkop zeminy, hr. 300mm</t>
  </si>
  <si>
    <t>Odvoz + uskladnenie zeminy</t>
  </si>
  <si>
    <t>Výkop piesku, hr. 500mm</t>
  </si>
  <si>
    <t>Odvoz + uskladnenie piesku</t>
  </si>
  <si>
    <t>2. Základy</t>
  </si>
  <si>
    <r>
      <t xml:space="preserve">Sanácia múrikov - </t>
    </r>
    <r>
      <rPr>
        <sz val="9"/>
        <rFont val="Arial CE"/>
        <charset val="238"/>
      </rPr>
      <t>tryskanie + aplikácia sanačnej reprofilačnej malty</t>
    </r>
  </si>
  <si>
    <t>Osadenie odvodňovaciej vpuste + vŕtanie odtokových dier</t>
  </si>
  <si>
    <r>
      <t>Nosná konštrukcia -</t>
    </r>
    <r>
      <rPr>
        <sz val="9"/>
        <rFont val="Arial CE"/>
        <charset val="238"/>
      </rPr>
      <t xml:space="preserve"> drevená terasa</t>
    </r>
  </si>
  <si>
    <r>
      <rPr>
        <b/>
        <sz val="9"/>
        <rFont val="Arial CE"/>
        <charset val="238"/>
      </rPr>
      <t>Podklad alebo kryt z kameniva hrubého drveného</t>
    </r>
    <r>
      <rPr>
        <sz val="9"/>
        <rFont val="Arial CE"/>
        <charset val="238"/>
      </rPr>
      <t xml:space="preserve"> veľ. 32-63 mm s rozhrnutím podľa laserového zamerania, zhutnenie hr. 180 mm</t>
    </r>
  </si>
  <si>
    <r>
      <rPr>
        <b/>
        <sz val="9"/>
        <rFont val="Arial CE"/>
        <charset val="238"/>
      </rPr>
      <t>Podklad alebo kryt z kameniva hrubého drveného</t>
    </r>
    <r>
      <rPr>
        <sz val="9"/>
        <rFont val="Arial CE"/>
        <charset val="238"/>
      </rPr>
      <t xml:space="preserve"> veľ. 0-32 mm s rozhrnutím podľa laserového zamerania, zhutnenie hr. 80 mm</t>
    </r>
  </si>
  <si>
    <t>Metličkový betón, hr. 150mm, vrátane karirohože</t>
  </si>
  <si>
    <r>
      <rPr>
        <b/>
        <sz val="9"/>
        <rFont val="Arial CE"/>
        <charset val="238"/>
      </rPr>
      <t xml:space="preserve">Športový povrch - SBR+EPDM </t>
    </r>
    <r>
      <rPr>
        <sz val="9"/>
        <rFont val="Arial CE"/>
        <family val="2"/>
        <charset val="238"/>
      </rPr>
      <t>hr. 25mm+10mm - dodanie + pokládka</t>
    </r>
  </si>
  <si>
    <r>
      <rPr>
        <b/>
        <sz val="9"/>
        <rFont val="Arial CE"/>
        <charset val="238"/>
      </rPr>
      <t>Drevená terasa - exotické drevo</t>
    </r>
    <r>
      <rPr>
        <sz val="9"/>
        <rFont val="Arial CE"/>
        <charset val="238"/>
      </rPr>
      <t xml:space="preserve"> - dodanie + montáž </t>
    </r>
  </si>
  <si>
    <r>
      <rPr>
        <b/>
        <sz val="9"/>
        <rFont val="Arial CE"/>
        <charset val="238"/>
      </rPr>
      <t>Herný prvok</t>
    </r>
    <r>
      <rPr>
        <sz val="9"/>
        <rFont val="Arial CE"/>
        <family val="2"/>
        <charset val="238"/>
      </rPr>
      <t xml:space="preserve"> -</t>
    </r>
    <r>
      <rPr>
        <sz val="9"/>
        <rFont val="Arial CE"/>
        <charset val="238"/>
      </rPr>
      <t xml:space="preserve"> dodanie + montáž (zahrńa aj betónový základ)</t>
    </r>
  </si>
  <si>
    <r>
      <rPr>
        <b/>
        <sz val="9"/>
        <rFont val="Arial CE"/>
        <charset val="238"/>
      </rPr>
      <t>Kresliaca tabuľa</t>
    </r>
    <r>
      <rPr>
        <sz val="9"/>
        <rFont val="Arial CE"/>
        <charset val="238"/>
      </rPr>
      <t xml:space="preserve"> </t>
    </r>
    <r>
      <rPr>
        <i/>
        <sz val="9"/>
        <rFont val="Arial CE"/>
        <charset val="238"/>
      </rPr>
      <t>-</t>
    </r>
    <r>
      <rPr>
        <sz val="9"/>
        <rFont val="Arial CE"/>
        <charset val="238"/>
      </rPr>
      <t xml:space="preserve"> dodanie + montáž</t>
    </r>
  </si>
  <si>
    <r>
      <rPr>
        <b/>
        <sz val="9"/>
        <rFont val="Arial CE"/>
        <charset val="238"/>
      </rPr>
      <t>Skákacia škôlka - nástrek</t>
    </r>
    <r>
      <rPr>
        <sz val="9"/>
        <rFont val="Arial CE"/>
        <family val="2"/>
        <charset val="238"/>
      </rPr>
      <t xml:space="preserve"> - </t>
    </r>
    <r>
      <rPr>
        <sz val="9"/>
        <rFont val="Arial CE"/>
        <charset val="238"/>
      </rPr>
      <t>dodanie + montáž</t>
    </r>
  </si>
  <si>
    <r>
      <t xml:space="preserve">Posilovací stroj 1 - </t>
    </r>
    <r>
      <rPr>
        <sz val="9"/>
        <rFont val="Arial CE"/>
        <charset val="238"/>
      </rPr>
      <t>dodanie + montáž (zahrńa aj betónový základ)</t>
    </r>
  </si>
  <si>
    <r>
      <t>Posilovací stroj 2 -</t>
    </r>
    <r>
      <rPr>
        <sz val="9"/>
        <rFont val="Arial CE"/>
        <charset val="238"/>
      </rPr>
      <t xml:space="preserve"> dodanie + montáž (zahrńa aj betónový základ)</t>
    </r>
  </si>
  <si>
    <r>
      <t>Posilovací stroj 3 -</t>
    </r>
    <r>
      <rPr>
        <sz val="9"/>
        <rFont val="Arial CE"/>
        <charset val="238"/>
      </rPr>
      <t xml:space="preserve"> dodanie + montáž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(zahrńa aj betónový základ)</t>
    </r>
  </si>
  <si>
    <t>4. Mobiliár</t>
  </si>
  <si>
    <r>
      <t xml:space="preserve">Odpadkový kôš so strieškou - </t>
    </r>
    <r>
      <rPr>
        <sz val="9"/>
        <rFont val="Arial CE"/>
        <charset val="238"/>
      </rPr>
      <t xml:space="preserve"> dodanie + montáž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(zahrńa aj betónový základ)</t>
    </r>
  </si>
  <si>
    <r>
      <t xml:space="preserve">Stojan na bicykle pre 4 bicykle - </t>
    </r>
    <r>
      <rPr>
        <sz val="9"/>
        <rFont val="Arial CE"/>
        <charset val="238"/>
      </rPr>
      <t>dodanie + montáž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(zahrńa aj betónový základ)</t>
    </r>
  </si>
  <si>
    <r>
      <t xml:space="preserve">Informačný nosič (rozmer vyvesnej tabule min. 800x1100mm) - </t>
    </r>
    <r>
      <rPr>
        <sz val="9"/>
        <rFont val="Arial CE"/>
        <charset val="238"/>
      </rPr>
      <t>dodanie + montáž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(zahrńa aj betónový základ)</t>
    </r>
  </si>
  <si>
    <r>
      <t>Pergola -</t>
    </r>
    <r>
      <rPr>
        <i/>
        <sz val="9"/>
        <rFont val="Arial CE"/>
        <charset val="238"/>
      </rPr>
      <t xml:space="preserve"> </t>
    </r>
    <r>
      <rPr>
        <sz val="9"/>
        <rFont val="Arial CE"/>
        <charset val="238"/>
      </rPr>
      <t>dodanie + montáž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(zahrńa aj betónový základ)</t>
    </r>
  </si>
  <si>
    <t>5. Ostatné</t>
  </si>
  <si>
    <t>Grafický návrh informačnej tabule</t>
  </si>
  <si>
    <t>Mobilné oplotenie priestoru počas celej realizácie</t>
  </si>
  <si>
    <t>CENACELKOM BEZ DPH</t>
  </si>
  <si>
    <t>Mesto Pezinok</t>
  </si>
  <si>
    <t>KRYCÍ LIST</t>
  </si>
  <si>
    <t>IČ: 00305022</t>
  </si>
  <si>
    <t>DIČ: 020662226</t>
  </si>
  <si>
    <t>3. Komunikácie a dopadové plochy</t>
  </si>
  <si>
    <t>3. Príslušenstvo - hracie a posiľnovacie prvky</t>
  </si>
  <si>
    <t>Búranie asfaltu, hrúbka 50 mm</t>
  </si>
  <si>
    <r>
      <rPr>
        <b/>
        <sz val="9"/>
        <color rgb="FFFF0000"/>
        <rFont val="Arial CE"/>
        <charset val="238"/>
      </rPr>
      <t>Podklad alebo kryt z kameniva hrubého drveného</t>
    </r>
    <r>
      <rPr>
        <sz val="9"/>
        <color rgb="FFFF0000"/>
        <rFont val="Arial CE"/>
        <charset val="238"/>
      </rPr>
      <t xml:space="preserve"> veľ. 0-4 mm s rozhrnutím podľa laserového zamerania, zhutnenie hr. 30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</si>
</sst>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dd&quot;.&quot;mm&quot;.&quot;yyyy"/>
    <numFmt numFmtId="166" formatCode="#,##0.00%"/>
    <numFmt numFmtId="167" formatCode="#,##0.00\ [$€-1]"/>
  </numFmts>
  <fonts count="24" x14ac:knownFonts="1">
    <font>
      <sz val="10"/>
      <color indexed="8"/>
      <name val="Arial CE"/>
    </font>
    <font>
      <sz val="10"/>
      <color indexed="8"/>
      <name val="Arial"/>
      <family val="2"/>
    </font>
    <font>
      <b/>
      <sz val="16"/>
      <color indexed="8"/>
      <name val="Trebuchet MS"/>
      <family val="2"/>
    </font>
    <font>
      <b/>
      <sz val="12"/>
      <color indexed="8"/>
      <name val="Trebuchet MS"/>
      <family val="2"/>
    </font>
    <font>
      <sz val="9"/>
      <color indexed="14"/>
      <name val="Trebuchet MS"/>
      <family val="2"/>
    </font>
    <font>
      <sz val="9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8"/>
      <color indexed="14"/>
      <name val="Trebuchet MS"/>
      <family val="2"/>
    </font>
    <font>
      <b/>
      <sz val="10"/>
      <color indexed="15"/>
      <name val="Trebuchet MS"/>
      <family val="2"/>
    </font>
    <font>
      <sz val="10"/>
      <color indexed="14"/>
      <name val="Trebuchet MS"/>
      <family val="2"/>
    </font>
    <font>
      <b/>
      <sz val="14"/>
      <name val="Arial CE"/>
      <charset val="238"/>
    </font>
    <font>
      <b/>
      <sz val="9"/>
      <name val="Arial CE"/>
      <charset val="238"/>
    </font>
    <font>
      <b/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b/>
      <i/>
      <sz val="10"/>
      <name val="Arial CE"/>
      <family val="2"/>
      <charset val="238"/>
    </font>
    <font>
      <sz val="9"/>
      <color rgb="FFFF0000"/>
      <name val="Arial CE"/>
      <charset val="238"/>
    </font>
    <font>
      <b/>
      <sz val="9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13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8"/>
      </right>
      <top style="thin">
        <color indexed="13"/>
      </top>
      <bottom/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hair">
        <color indexed="14"/>
      </bottom>
      <diagonal/>
    </border>
    <border>
      <left/>
      <right/>
      <top style="hair">
        <color indexed="14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14"/>
      </right>
      <top/>
      <bottom/>
      <diagonal/>
    </border>
    <border>
      <left style="hair">
        <color indexed="14"/>
      </left>
      <right/>
      <top style="hair">
        <color indexed="14"/>
      </top>
      <bottom/>
      <diagonal/>
    </border>
    <border>
      <left/>
      <right style="hair">
        <color indexed="14"/>
      </right>
      <top style="hair">
        <color indexed="14"/>
      </top>
      <bottom/>
      <diagonal/>
    </border>
    <border>
      <left style="hair">
        <color indexed="14"/>
      </left>
      <right style="hair">
        <color indexed="14"/>
      </right>
      <top/>
      <bottom/>
      <diagonal/>
    </border>
    <border>
      <left style="hair">
        <color indexed="14"/>
      </left>
      <right/>
      <top/>
      <bottom/>
      <diagonal/>
    </border>
    <border>
      <left style="hair">
        <color indexed="14"/>
      </left>
      <right/>
      <top/>
      <bottom style="hair">
        <color indexed="14"/>
      </bottom>
      <diagonal/>
    </border>
    <border>
      <left/>
      <right style="hair">
        <color indexed="14"/>
      </right>
      <top/>
      <bottom style="hair">
        <color indexed="14"/>
      </bottom>
      <diagonal/>
    </border>
    <border>
      <left/>
      <right/>
      <top style="hair">
        <color indexed="14"/>
      </top>
      <bottom style="hair">
        <color indexed="1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1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 style="thin">
        <color indexed="8"/>
      </top>
      <bottom style="thin">
        <color indexed="13"/>
      </bottom>
      <diagonal/>
    </border>
    <border>
      <left/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5">
    <xf numFmtId="0" fontId="0" fillId="0" borderId="0" xfId="0" applyFont="1" applyAlignment="1"/>
    <xf numFmtId="0" fontId="1" fillId="0" borderId="0" xfId="0" applyNumberFormat="1" applyFont="1" applyAlignment="1">
      <alignment vertical="top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49" fontId="3" fillId="2" borderId="7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49" fontId="1" fillId="2" borderId="7" xfId="0" applyNumberFormat="1" applyFont="1" applyFill="1" applyBorder="1" applyAlignment="1"/>
    <xf numFmtId="49" fontId="5" fillId="2" borderId="7" xfId="0" applyNumberFormat="1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49" fontId="6" fillId="2" borderId="7" xfId="0" applyNumberFormat="1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left"/>
    </xf>
    <xf numFmtId="49" fontId="8" fillId="2" borderId="7" xfId="0" applyNumberFormat="1" applyFont="1" applyFill="1" applyBorder="1" applyAlignment="1">
      <alignment horizontal="left"/>
    </xf>
    <xf numFmtId="166" fontId="8" fillId="2" borderId="7" xfId="0" applyNumberFormat="1" applyFont="1" applyFill="1" applyBorder="1" applyAlignment="1"/>
    <xf numFmtId="49" fontId="8" fillId="2" borderId="7" xfId="0" applyNumberFormat="1" applyFont="1" applyFill="1" applyBorder="1" applyAlignment="1">
      <alignment horizontal="right"/>
    </xf>
    <xf numFmtId="0" fontId="1" fillId="2" borderId="11" xfId="0" applyFont="1" applyFill="1" applyBorder="1" applyAlignment="1"/>
    <xf numFmtId="0" fontId="1" fillId="3" borderId="1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49" fontId="3" fillId="3" borderId="14" xfId="0" applyNumberFormat="1" applyFont="1" applyFill="1" applyBorder="1" applyAlignment="1">
      <alignment horizontal="right" vertical="center"/>
    </xf>
    <xf numFmtId="49" fontId="3" fillId="3" borderId="14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49" fontId="9" fillId="2" borderId="19" xfId="0" applyNumberFormat="1" applyFont="1" applyFill="1" applyBorder="1" applyAlignment="1">
      <alignment horizontal="left"/>
    </xf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0" fontId="1" fillId="2" borderId="22" xfId="0" applyFont="1" applyFill="1" applyBorder="1" applyAlignment="1"/>
    <xf numFmtId="49" fontId="10" fillId="2" borderId="23" xfId="0" applyNumberFormat="1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" fillId="2" borderId="24" xfId="0" applyFont="1" applyFill="1" applyBorder="1" applyAlignment="1"/>
    <xf numFmtId="0" fontId="1" fillId="2" borderId="25" xfId="0" applyFont="1" applyFill="1" applyBorder="1" applyAlignment="1"/>
    <xf numFmtId="0" fontId="1" fillId="2" borderId="26" xfId="0" applyFont="1" applyFill="1" applyBorder="1" applyAlignment="1"/>
    <xf numFmtId="0" fontId="1" fillId="2" borderId="27" xfId="0" applyFont="1" applyFill="1" applyBorder="1" applyAlignment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13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3" fontId="15" fillId="4" borderId="40" xfId="0" applyNumberFormat="1" applyFont="1" applyFill="1" applyBorder="1" applyAlignment="1">
      <alignment vertical="center"/>
    </xf>
    <xf numFmtId="3" fontId="15" fillId="4" borderId="33" xfId="0" applyNumberFormat="1" applyFont="1" applyFill="1" applyBorder="1" applyAlignment="1">
      <alignment vertical="center"/>
    </xf>
    <xf numFmtId="167" fontId="15" fillId="4" borderId="39" xfId="0" applyNumberFormat="1" applyFont="1" applyFill="1" applyBorder="1"/>
    <xf numFmtId="3" fontId="12" fillId="0" borderId="40" xfId="0" applyNumberFormat="1" applyFont="1" applyBorder="1" applyAlignment="1">
      <alignment vertical="center" wrapText="1"/>
    </xf>
    <xf numFmtId="3" fontId="16" fillId="0" borderId="33" xfId="0" applyNumberFormat="1" applyFont="1" applyBorder="1" applyAlignment="1">
      <alignment horizontal="center" vertical="center" wrapText="1"/>
    </xf>
    <xf numFmtId="4" fontId="16" fillId="0" borderId="33" xfId="0" applyNumberFormat="1" applyFont="1" applyBorder="1" applyAlignment="1">
      <alignment horizontal="center" vertical="center" wrapText="1"/>
    </xf>
    <xf numFmtId="4" fontId="16" fillId="0" borderId="39" xfId="0" applyNumberFormat="1" applyFont="1" applyBorder="1" applyAlignment="1">
      <alignment horizontal="right" vertical="center" wrapText="1"/>
    </xf>
    <xf numFmtId="3" fontId="12" fillId="0" borderId="38" xfId="0" applyNumberFormat="1" applyFont="1" applyBorder="1" applyAlignment="1">
      <alignment vertical="center" wrapText="1"/>
    </xf>
    <xf numFmtId="167" fontId="15" fillId="4" borderId="40" xfId="0" applyNumberFormat="1" applyFont="1" applyFill="1" applyBorder="1" applyAlignment="1">
      <alignment vertical="center"/>
    </xf>
    <xf numFmtId="167" fontId="15" fillId="4" borderId="33" xfId="0" applyNumberFormat="1" applyFont="1" applyFill="1" applyBorder="1" applyAlignment="1">
      <alignment vertical="center"/>
    </xf>
    <xf numFmtId="167" fontId="15" fillId="4" borderId="39" xfId="0" applyNumberFormat="1" applyFont="1" applyFill="1" applyBorder="1" applyAlignment="1">
      <alignment horizontal="right" vertical="center"/>
    </xf>
    <xf numFmtId="164" fontId="18" fillId="0" borderId="33" xfId="0" applyNumberFormat="1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vertical="center"/>
    </xf>
    <xf numFmtId="167" fontId="19" fillId="4" borderId="39" xfId="0" applyNumberFormat="1" applyFont="1" applyFill="1" applyBorder="1" applyAlignment="1">
      <alignment horizontal="right" vertical="center"/>
    </xf>
    <xf numFmtId="3" fontId="17" fillId="0" borderId="40" xfId="0" applyNumberFormat="1" applyFont="1" applyBorder="1" applyAlignment="1">
      <alignment vertical="center" wrapText="1"/>
    </xf>
    <xf numFmtId="3" fontId="16" fillId="0" borderId="33" xfId="0" applyNumberFormat="1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3" fontId="17" fillId="0" borderId="38" xfId="0" applyNumberFormat="1" applyFont="1" applyBorder="1" applyAlignment="1">
      <alignment vertical="center" wrapText="1"/>
    </xf>
    <xf numFmtId="3" fontId="17" fillId="0" borderId="40" xfId="0" applyNumberFormat="1" applyFont="1" applyBorder="1" applyAlignment="1">
      <alignment vertical="center"/>
    </xf>
    <xf numFmtId="167" fontId="15" fillId="4" borderId="38" xfId="0" applyNumberFormat="1" applyFont="1" applyFill="1" applyBorder="1" applyAlignment="1">
      <alignment vertical="center"/>
    </xf>
    <xf numFmtId="167" fontId="20" fillId="4" borderId="33" xfId="0" applyNumberFormat="1" applyFont="1" applyFill="1" applyBorder="1" applyAlignment="1">
      <alignment vertical="center"/>
    </xf>
    <xf numFmtId="167" fontId="15" fillId="4" borderId="34" xfId="0" applyNumberFormat="1" applyFont="1" applyFill="1" applyBorder="1" applyAlignment="1">
      <alignment vertical="center"/>
    </xf>
    <xf numFmtId="3" fontId="21" fillId="0" borderId="40" xfId="0" applyNumberFormat="1" applyFont="1" applyBorder="1"/>
    <xf numFmtId="3" fontId="21" fillId="0" borderId="33" xfId="0" applyNumberFormat="1" applyFont="1" applyBorder="1"/>
    <xf numFmtId="167" fontId="21" fillId="0" borderId="39" xfId="0" applyNumberFormat="1" applyFont="1" applyBorder="1"/>
    <xf numFmtId="3" fontId="15" fillId="5" borderId="33" xfId="0" applyNumberFormat="1" applyFont="1" applyFill="1" applyBorder="1" applyAlignment="1">
      <alignment vertical="center"/>
    </xf>
    <xf numFmtId="4" fontId="16" fillId="5" borderId="33" xfId="0" applyNumberFormat="1" applyFont="1" applyFill="1" applyBorder="1" applyAlignment="1">
      <alignment horizontal="center" vertical="center" wrapText="1"/>
    </xf>
    <xf numFmtId="167" fontId="15" fillId="5" borderId="33" xfId="0" applyNumberFormat="1" applyFont="1" applyFill="1" applyBorder="1" applyAlignment="1">
      <alignment vertical="center"/>
    </xf>
    <xf numFmtId="167" fontId="20" fillId="5" borderId="33" xfId="0" applyNumberFormat="1" applyFont="1" applyFill="1" applyBorder="1" applyAlignment="1">
      <alignment vertical="center"/>
    </xf>
    <xf numFmtId="3" fontId="21" fillId="5" borderId="33" xfId="0" applyNumberFormat="1" applyFont="1" applyFill="1" applyBorder="1"/>
    <xf numFmtId="3" fontId="23" fillId="0" borderId="33" xfId="0" applyNumberFormat="1" applyFont="1" applyBorder="1" applyAlignment="1">
      <alignment horizontal="center" vertical="center"/>
    </xf>
    <xf numFmtId="3" fontId="23" fillId="0" borderId="40" xfId="0" applyNumberFormat="1" applyFont="1" applyBorder="1" applyAlignment="1">
      <alignment vertical="center" wrapText="1"/>
    </xf>
    <xf numFmtId="3" fontId="22" fillId="0" borderId="40" xfId="0" applyNumberFormat="1" applyFont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/>
    <xf numFmtId="165" fontId="5" fillId="2" borderId="7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4" fontId="8" fillId="2" borderId="7" xfId="0" applyNumberFormat="1" applyFont="1" applyFill="1" applyBorder="1" applyAlignment="1"/>
    <xf numFmtId="49" fontId="5" fillId="2" borderId="7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vertical="top" readingOrder="1"/>
    </xf>
    <xf numFmtId="0" fontId="1" fillId="2" borderId="7" xfId="0" applyFont="1" applyFill="1" applyBorder="1" applyAlignment="1">
      <alignment vertical="top" wrapText="1"/>
    </xf>
    <xf numFmtId="4" fontId="3" fillId="3" borderId="14" xfId="0" applyNumberFormat="1" applyFont="1" applyFill="1" applyBorder="1" applyAlignment="1">
      <alignment vertical="center"/>
    </xf>
    <xf numFmtId="4" fontId="3" fillId="3" borderId="15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4" fontId="6" fillId="2" borderId="7" xfId="0" quotePrefix="1" applyNumberFormat="1" applyFont="1" applyFill="1" applyBorder="1" applyAlignment="1"/>
    <xf numFmtId="4" fontId="6" fillId="2" borderId="7" xfId="0" applyNumberFormat="1" applyFont="1" applyFill="1" applyBorder="1" applyAlignment="1"/>
    <xf numFmtId="4" fontId="7" fillId="2" borderId="9" xfId="0" applyNumberFormat="1" applyFont="1" applyFill="1" applyBorder="1" applyAlignment="1"/>
    <xf numFmtId="0" fontId="1" fillId="2" borderId="9" xfId="0" applyFont="1" applyFill="1" applyBorder="1" applyAlignment="1"/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969696"/>
      <rgbColor rgb="FF464646"/>
      <rgbColor rgb="FFD2D2D2"/>
      <rgbColor rgb="FFC0C0C0"/>
      <rgbColor rgb="FF808080"/>
      <rgbColor rgb="FFFCF305"/>
      <rgbColor rgb="FF525252"/>
      <rgbColor rgb="FF99CCFF"/>
      <rgbColor rgb="FF0000D4"/>
      <rgbColor rgb="FF006411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276860</xdr:colOff>
      <xdr:row>0</xdr:row>
      <xdr:rowOff>276860</xdr:rowOff>
    </xdr:to>
    <xdr:pic>
      <xdr:nvPicPr>
        <xdr:cNvPr id="2" name="Picture 1" descr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58"/>
  <sheetViews>
    <sheetView showGridLines="0" tabSelected="1" workbookViewId="0">
      <selection activeCell="M25" sqref="M25:P25"/>
    </sheetView>
  </sheetViews>
  <sheetFormatPr defaultColWidth="7.28515625" defaultRowHeight="13.5" customHeight="1" x14ac:dyDescent="0.2"/>
  <cols>
    <col min="1" max="1" width="6.7109375" style="1" customWidth="1"/>
    <col min="2" max="2" width="1.7109375" style="1" customWidth="1"/>
    <col min="3" max="3" width="5.42578125" style="1" customWidth="1"/>
    <col min="4" max="4" width="3.42578125" style="1" customWidth="1"/>
    <col min="5" max="5" width="13.85546875" style="1" customWidth="1"/>
    <col min="6" max="7" width="9" style="1" customWidth="1"/>
    <col min="8" max="8" width="10" style="1" customWidth="1"/>
    <col min="9" max="9" width="5.7109375" style="1" customWidth="1"/>
    <col min="10" max="10" width="4.140625" style="1" customWidth="1"/>
    <col min="11" max="11" width="9.140625" style="1" customWidth="1"/>
    <col min="12" max="12" width="9.7109375" style="1" customWidth="1"/>
    <col min="13" max="14" width="4.85546875" style="1" customWidth="1"/>
    <col min="15" max="15" width="1.7109375" style="1" customWidth="1"/>
    <col min="16" max="16" width="10" style="1" customWidth="1"/>
    <col min="17" max="17" width="3.42578125" style="1" customWidth="1"/>
    <col min="18" max="18" width="1.7109375" style="1" customWidth="1"/>
    <col min="19" max="256" width="7.42578125" style="1" customWidth="1"/>
  </cols>
  <sheetData>
    <row r="1" spans="1:18" ht="36.950000000000003" customHeight="1" x14ac:dyDescent="0.2">
      <c r="A1" s="2"/>
      <c r="B1" s="3"/>
      <c r="C1" s="88" t="s">
        <v>77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4"/>
    </row>
    <row r="2" spans="1:18" ht="8.1" customHeight="1" x14ac:dyDescent="0.2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ht="32.85" customHeight="1" x14ac:dyDescent="0.2">
      <c r="A3" s="5"/>
      <c r="B3" s="6"/>
      <c r="C3" s="7"/>
      <c r="D3" s="9" t="s">
        <v>0</v>
      </c>
      <c r="E3" s="7"/>
      <c r="F3" s="90"/>
      <c r="G3" s="91"/>
      <c r="H3" s="91"/>
      <c r="I3" s="91"/>
      <c r="J3" s="91"/>
      <c r="K3" s="91"/>
      <c r="L3" s="91"/>
      <c r="M3" s="91"/>
      <c r="N3" s="91"/>
      <c r="O3" s="91"/>
      <c r="P3" s="91"/>
      <c r="Q3" s="7"/>
      <c r="R3" s="8"/>
    </row>
    <row r="4" spans="1:18" ht="14.45" customHeight="1" x14ac:dyDescent="0.35">
      <c r="A4" s="5"/>
      <c r="B4" s="6"/>
      <c r="C4" s="7"/>
      <c r="D4" s="10" t="s">
        <v>1</v>
      </c>
      <c r="E4" s="7"/>
      <c r="F4" s="11"/>
      <c r="G4" s="7"/>
      <c r="H4" s="7"/>
      <c r="I4" s="7"/>
      <c r="J4" s="7"/>
      <c r="K4" s="7"/>
      <c r="L4" s="7"/>
      <c r="M4" s="10" t="s">
        <v>2</v>
      </c>
      <c r="N4" s="7"/>
      <c r="O4" s="12"/>
      <c r="P4" s="7"/>
      <c r="Q4" s="7"/>
      <c r="R4" s="8"/>
    </row>
    <row r="5" spans="1:18" ht="14.45" customHeight="1" x14ac:dyDescent="0.35">
      <c r="A5" s="5"/>
      <c r="B5" s="6"/>
      <c r="C5" s="7"/>
      <c r="D5" s="10" t="s">
        <v>3</v>
      </c>
      <c r="E5" s="7"/>
      <c r="F5" s="12"/>
      <c r="G5" s="7"/>
      <c r="H5" s="7"/>
      <c r="I5" s="7"/>
      <c r="J5" s="7"/>
      <c r="K5" s="7"/>
      <c r="L5" s="7"/>
      <c r="M5" s="10" t="s">
        <v>4</v>
      </c>
      <c r="N5" s="7"/>
      <c r="O5" s="92"/>
      <c r="P5" s="92"/>
      <c r="Q5" s="7"/>
      <c r="R5" s="8"/>
    </row>
    <row r="6" spans="1:18" ht="11.1" customHeight="1" x14ac:dyDescent="0.2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ht="14.45" customHeight="1" x14ac:dyDescent="0.35">
      <c r="A7" s="5"/>
      <c r="B7" s="6"/>
      <c r="C7" s="7"/>
      <c r="D7" s="10" t="s">
        <v>5</v>
      </c>
      <c r="E7" s="7"/>
      <c r="F7" s="13" t="s">
        <v>76</v>
      </c>
      <c r="G7" s="7"/>
      <c r="H7" s="7"/>
      <c r="I7" s="7"/>
      <c r="J7" s="7"/>
      <c r="K7" s="7"/>
      <c r="L7" s="7"/>
      <c r="M7" s="10" t="s">
        <v>78</v>
      </c>
      <c r="N7" s="7"/>
      <c r="O7" s="93"/>
      <c r="P7" s="93"/>
      <c r="Q7" s="7"/>
      <c r="R7" s="8"/>
    </row>
    <row r="8" spans="1:18" ht="18" customHeight="1" x14ac:dyDescent="0.35">
      <c r="A8" s="5"/>
      <c r="B8" s="6"/>
      <c r="C8" s="7"/>
      <c r="D8" s="7"/>
      <c r="E8" s="12"/>
      <c r="F8" s="7"/>
      <c r="G8" s="7"/>
      <c r="H8" s="7"/>
      <c r="I8" s="7"/>
      <c r="J8" s="7"/>
      <c r="K8" s="7"/>
      <c r="L8" s="7"/>
      <c r="M8" s="10" t="s">
        <v>79</v>
      </c>
      <c r="N8" s="7"/>
      <c r="O8" s="93"/>
      <c r="P8" s="93"/>
      <c r="Q8" s="7"/>
      <c r="R8" s="8"/>
    </row>
    <row r="9" spans="1:18" ht="8.1" customHeight="1" x14ac:dyDescent="0.2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1:18" ht="14.45" customHeight="1" x14ac:dyDescent="0.35">
      <c r="A10" s="5"/>
      <c r="B10" s="6"/>
      <c r="C10" s="7"/>
      <c r="D10" s="10" t="s">
        <v>6</v>
      </c>
      <c r="E10" s="7"/>
      <c r="F10" s="7"/>
      <c r="G10" s="7"/>
      <c r="H10" s="7"/>
      <c r="I10" s="7"/>
      <c r="J10" s="7"/>
      <c r="K10" s="7"/>
      <c r="L10" s="7"/>
      <c r="M10" s="10" t="s">
        <v>7</v>
      </c>
      <c r="N10" s="7"/>
      <c r="O10" s="95"/>
      <c r="P10" s="93"/>
      <c r="Q10" s="7"/>
      <c r="R10" s="8"/>
    </row>
    <row r="11" spans="1:18" ht="18" customHeight="1" x14ac:dyDescent="0.35">
      <c r="A11" s="5"/>
      <c r="B11" s="6"/>
      <c r="C11" s="7"/>
      <c r="D11" s="7"/>
      <c r="E11" s="14" t="s">
        <v>8</v>
      </c>
      <c r="F11" s="7"/>
      <c r="G11" s="7"/>
      <c r="H11" s="7"/>
      <c r="I11" s="7"/>
      <c r="J11" s="7"/>
      <c r="K11" s="7"/>
      <c r="L11" s="7"/>
      <c r="M11" s="10" t="s">
        <v>9</v>
      </c>
      <c r="N11" s="7"/>
      <c r="O11" s="95"/>
      <c r="P11" s="93"/>
      <c r="Q11" s="7"/>
      <c r="R11" s="8"/>
    </row>
    <row r="12" spans="1:18" ht="8.1" customHeight="1" x14ac:dyDescent="0.2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1:18" ht="14.45" customHeight="1" x14ac:dyDescent="0.35">
      <c r="A13" s="5"/>
      <c r="B13" s="6"/>
      <c r="C13" s="7"/>
      <c r="D13" s="10" t="s">
        <v>10</v>
      </c>
      <c r="E13" s="7"/>
      <c r="F13" s="7"/>
      <c r="G13" s="7"/>
      <c r="H13" s="7"/>
      <c r="I13" s="7"/>
      <c r="J13" s="7"/>
      <c r="K13" s="7"/>
      <c r="L13" s="7"/>
      <c r="M13" s="10" t="s">
        <v>7</v>
      </c>
      <c r="N13" s="7"/>
      <c r="O13" s="93"/>
      <c r="P13" s="93"/>
      <c r="Q13" s="7"/>
      <c r="R13" s="8"/>
    </row>
    <row r="14" spans="1:18" ht="18" customHeight="1" x14ac:dyDescent="0.35">
      <c r="A14" s="5"/>
      <c r="B14" s="6"/>
      <c r="C14" s="7"/>
      <c r="D14" s="7"/>
      <c r="E14" s="12"/>
      <c r="F14" s="7"/>
      <c r="G14" s="7"/>
      <c r="H14" s="7"/>
      <c r="I14" s="7"/>
      <c r="J14" s="7"/>
      <c r="K14" s="7"/>
      <c r="L14" s="7"/>
      <c r="M14" s="10" t="s">
        <v>11</v>
      </c>
      <c r="N14" s="7"/>
      <c r="O14" s="93"/>
      <c r="P14" s="93"/>
      <c r="Q14" s="7"/>
      <c r="R14" s="8"/>
    </row>
    <row r="15" spans="1:18" ht="8.1" customHeight="1" x14ac:dyDescent="0.2">
      <c r="A15" s="5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</row>
    <row r="16" spans="1:18" ht="14.45" customHeight="1" x14ac:dyDescent="0.35">
      <c r="A16" s="5"/>
      <c r="B16" s="6"/>
      <c r="C16" s="7"/>
      <c r="D16" s="10" t="s">
        <v>12</v>
      </c>
      <c r="E16" s="7"/>
      <c r="F16" s="7"/>
      <c r="G16" s="7"/>
      <c r="H16" s="7"/>
      <c r="I16" s="7"/>
      <c r="J16" s="7"/>
      <c r="K16" s="7"/>
      <c r="L16" s="7"/>
      <c r="M16" s="10" t="s">
        <v>7</v>
      </c>
      <c r="N16" s="7"/>
      <c r="O16" s="95"/>
      <c r="P16" s="93"/>
      <c r="Q16" s="7"/>
      <c r="R16" s="8"/>
    </row>
    <row r="17" spans="1:18" ht="18" customHeight="1" x14ac:dyDescent="0.35">
      <c r="A17" s="5"/>
      <c r="B17" s="6"/>
      <c r="C17" s="7"/>
      <c r="D17" s="7"/>
      <c r="E17" s="14" t="s">
        <v>8</v>
      </c>
      <c r="F17" s="7"/>
      <c r="G17" s="7"/>
      <c r="H17" s="7"/>
      <c r="I17" s="7"/>
      <c r="J17" s="7"/>
      <c r="K17" s="7"/>
      <c r="L17" s="7"/>
      <c r="M17" s="10" t="s">
        <v>9</v>
      </c>
      <c r="N17" s="7"/>
      <c r="O17" s="95"/>
      <c r="P17" s="93"/>
      <c r="Q17" s="7"/>
      <c r="R17" s="8"/>
    </row>
    <row r="18" spans="1:18" ht="8.1" customHeight="1" x14ac:dyDescent="0.2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</row>
    <row r="19" spans="1:18" ht="14.45" customHeight="1" x14ac:dyDescent="0.35">
      <c r="A19" s="5"/>
      <c r="B19" s="6"/>
      <c r="C19" s="7"/>
      <c r="D19" s="10" t="s">
        <v>13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</row>
    <row r="20" spans="1:18" ht="16.5" customHeight="1" x14ac:dyDescent="0.2">
      <c r="A20" s="5"/>
      <c r="B20" s="6"/>
      <c r="C20" s="7"/>
      <c r="D20" s="7"/>
      <c r="E20" s="100"/>
      <c r="F20" s="100"/>
      <c r="G20" s="100"/>
      <c r="H20" s="100"/>
      <c r="I20" s="100"/>
      <c r="J20" s="100"/>
      <c r="K20" s="100"/>
      <c r="L20" s="100"/>
      <c r="M20" s="7"/>
      <c r="N20" s="7"/>
      <c r="O20" s="7"/>
      <c r="P20" s="7"/>
      <c r="Q20" s="7"/>
      <c r="R20" s="8"/>
    </row>
    <row r="21" spans="1:18" ht="8.1" customHeight="1" x14ac:dyDescent="0.2">
      <c r="A21" s="5"/>
      <c r="B21" s="6"/>
      <c r="C21" s="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7"/>
      <c r="R21" s="8"/>
    </row>
    <row r="22" spans="1:18" ht="8.1" customHeight="1" x14ac:dyDescent="0.2">
      <c r="A22" s="5"/>
      <c r="B22" s="6"/>
      <c r="C22" s="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7"/>
      <c r="R22" s="8"/>
    </row>
    <row r="23" spans="1:18" ht="14.45" customHeight="1" x14ac:dyDescent="0.3">
      <c r="A23" s="5"/>
      <c r="B23" s="6"/>
      <c r="C23" s="7"/>
      <c r="D23" s="17" t="s">
        <v>14</v>
      </c>
      <c r="E23" s="7"/>
      <c r="F23" s="7"/>
      <c r="G23" s="7"/>
      <c r="H23" s="7"/>
      <c r="I23" s="7"/>
      <c r="J23" s="7"/>
      <c r="K23" s="7"/>
      <c r="L23" s="7"/>
      <c r="M23" s="101">
        <f>'B_Za hradbami'!F40</f>
        <v>0</v>
      </c>
      <c r="N23" s="102"/>
      <c r="O23" s="102"/>
      <c r="P23" s="102"/>
      <c r="Q23" s="7"/>
      <c r="R23" s="8"/>
    </row>
    <row r="24" spans="1:18" ht="8.1" customHeight="1" x14ac:dyDescent="0.2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</row>
    <row r="25" spans="1:18" ht="25.35" customHeight="1" x14ac:dyDescent="0.3">
      <c r="A25" s="5"/>
      <c r="B25" s="6"/>
      <c r="C25" s="7"/>
      <c r="D25" s="18" t="s">
        <v>15</v>
      </c>
      <c r="E25" s="15"/>
      <c r="F25" s="15"/>
      <c r="G25" s="15"/>
      <c r="H25" s="15"/>
      <c r="I25" s="15"/>
      <c r="J25" s="15"/>
      <c r="K25" s="15"/>
      <c r="L25" s="15"/>
      <c r="M25" s="103">
        <f>M23</f>
        <v>0</v>
      </c>
      <c r="N25" s="104"/>
      <c r="O25" s="104"/>
      <c r="P25" s="104"/>
      <c r="Q25" s="7"/>
      <c r="R25" s="8"/>
    </row>
    <row r="26" spans="1:18" ht="8.1" customHeight="1" x14ac:dyDescent="0.2">
      <c r="A26" s="5"/>
      <c r="B26" s="6"/>
      <c r="C26" s="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7"/>
      <c r="R26" s="8"/>
    </row>
    <row r="27" spans="1:18" ht="14.45" customHeight="1" x14ac:dyDescent="0.3">
      <c r="A27" s="5"/>
      <c r="B27" s="6"/>
      <c r="C27" s="7"/>
      <c r="D27" s="19" t="s">
        <v>16</v>
      </c>
      <c r="E27" s="19" t="s">
        <v>17</v>
      </c>
      <c r="F27" s="20">
        <v>0.2</v>
      </c>
      <c r="G27" s="21" t="s">
        <v>18</v>
      </c>
      <c r="H27" s="94">
        <f>L33</f>
        <v>0</v>
      </c>
      <c r="I27" s="91"/>
      <c r="J27" s="91"/>
      <c r="K27" s="7"/>
      <c r="L27" s="7"/>
      <c r="M27" s="94">
        <v>0</v>
      </c>
      <c r="N27" s="91"/>
      <c r="O27" s="91"/>
      <c r="P27" s="91"/>
      <c r="Q27" s="7"/>
      <c r="R27" s="8"/>
    </row>
    <row r="28" spans="1:18" ht="14.45" customHeight="1" x14ac:dyDescent="0.3">
      <c r="A28" s="5"/>
      <c r="B28" s="6"/>
      <c r="C28" s="7"/>
      <c r="D28" s="7"/>
      <c r="E28" s="19" t="s">
        <v>19</v>
      </c>
      <c r="F28" s="20">
        <v>0.2</v>
      </c>
      <c r="G28" s="21" t="s">
        <v>18</v>
      </c>
      <c r="H28" s="94">
        <v>0</v>
      </c>
      <c r="I28" s="91"/>
      <c r="J28" s="91"/>
      <c r="K28" s="7"/>
      <c r="L28" s="7"/>
      <c r="M28" s="94">
        <f>M25*0.2</f>
        <v>0</v>
      </c>
      <c r="N28" s="91"/>
      <c r="O28" s="91"/>
      <c r="P28" s="91"/>
      <c r="Q28" s="7"/>
      <c r="R28" s="8"/>
    </row>
    <row r="29" spans="1:18" ht="14.45" hidden="1" customHeight="1" x14ac:dyDescent="0.3">
      <c r="A29" s="5"/>
      <c r="B29" s="6"/>
      <c r="C29" s="7"/>
      <c r="D29" s="7"/>
      <c r="E29" s="19" t="s">
        <v>20</v>
      </c>
      <c r="F29" s="20">
        <v>0.2</v>
      </c>
      <c r="G29" s="21" t="s">
        <v>21</v>
      </c>
      <c r="H29" s="94"/>
      <c r="I29" s="91"/>
      <c r="J29" s="91"/>
      <c r="K29" s="7"/>
      <c r="L29" s="7"/>
      <c r="M29" s="94">
        <v>0</v>
      </c>
      <c r="N29" s="91"/>
      <c r="O29" s="91"/>
      <c r="P29" s="91"/>
      <c r="Q29" s="7"/>
      <c r="R29" s="8"/>
    </row>
    <row r="30" spans="1:18" ht="14.45" hidden="1" customHeight="1" x14ac:dyDescent="0.3">
      <c r="A30" s="5"/>
      <c r="B30" s="6"/>
      <c r="C30" s="7"/>
      <c r="D30" s="7"/>
      <c r="E30" s="19" t="s">
        <v>22</v>
      </c>
      <c r="F30" s="20">
        <v>0.2</v>
      </c>
      <c r="G30" s="21" t="s">
        <v>21</v>
      </c>
      <c r="H30" s="94"/>
      <c r="I30" s="91"/>
      <c r="J30" s="91"/>
      <c r="K30" s="7"/>
      <c r="L30" s="7"/>
      <c r="M30" s="94">
        <v>0</v>
      </c>
      <c r="N30" s="91"/>
      <c r="O30" s="91"/>
      <c r="P30" s="91"/>
      <c r="Q30" s="7"/>
      <c r="R30" s="8"/>
    </row>
    <row r="31" spans="1:18" ht="14.45" hidden="1" customHeight="1" x14ac:dyDescent="0.3">
      <c r="A31" s="5"/>
      <c r="B31" s="6"/>
      <c r="C31" s="7"/>
      <c r="D31" s="7"/>
      <c r="E31" s="19" t="s">
        <v>23</v>
      </c>
      <c r="F31" s="20">
        <v>0</v>
      </c>
      <c r="G31" s="21" t="s">
        <v>21</v>
      </c>
      <c r="H31" s="94"/>
      <c r="I31" s="91"/>
      <c r="J31" s="91"/>
      <c r="K31" s="7"/>
      <c r="L31" s="7"/>
      <c r="M31" s="94">
        <v>0</v>
      </c>
      <c r="N31" s="91"/>
      <c r="O31" s="91"/>
      <c r="P31" s="91"/>
      <c r="Q31" s="7"/>
      <c r="R31" s="8"/>
    </row>
    <row r="32" spans="1:18" ht="8.1" customHeight="1" x14ac:dyDescent="0.2">
      <c r="A32" s="5"/>
      <c r="B32" s="6"/>
      <c r="C32" s="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7"/>
      <c r="R32" s="8"/>
    </row>
    <row r="33" spans="1:18" ht="25.35" customHeight="1" x14ac:dyDescent="0.2">
      <c r="A33" s="5"/>
      <c r="B33" s="6"/>
      <c r="C33" s="23"/>
      <c r="D33" s="24" t="s">
        <v>24</v>
      </c>
      <c r="E33" s="25"/>
      <c r="F33" s="25"/>
      <c r="G33" s="26" t="s">
        <v>25</v>
      </c>
      <c r="H33" s="27" t="s">
        <v>26</v>
      </c>
      <c r="I33" s="25"/>
      <c r="J33" s="25"/>
      <c r="K33" s="25"/>
      <c r="L33" s="98">
        <f>M28+M25</f>
        <v>0</v>
      </c>
      <c r="M33" s="98"/>
      <c r="N33" s="98"/>
      <c r="O33" s="98"/>
      <c r="P33" s="99"/>
      <c r="Q33" s="28"/>
      <c r="R33" s="8"/>
    </row>
    <row r="34" spans="1:18" ht="14.45" customHeight="1" x14ac:dyDescent="0.2">
      <c r="A34" s="5"/>
      <c r="B34" s="6"/>
      <c r="C34" s="7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7"/>
      <c r="R34" s="8"/>
    </row>
    <row r="35" spans="1:18" ht="13.5" customHeight="1" x14ac:dyDescent="0.2">
      <c r="A35" s="5"/>
      <c r="B35" s="6"/>
      <c r="C35" s="7"/>
      <c r="D35" s="15"/>
      <c r="E35" s="15"/>
      <c r="F35" s="15"/>
      <c r="G35" s="15"/>
      <c r="H35" s="15"/>
      <c r="I35" s="7"/>
      <c r="J35" s="15"/>
      <c r="K35" s="15"/>
      <c r="L35" s="15"/>
      <c r="M35" s="15"/>
      <c r="N35" s="15"/>
      <c r="O35" s="15"/>
      <c r="P35" s="15"/>
      <c r="Q35" s="7"/>
      <c r="R35" s="8"/>
    </row>
    <row r="36" spans="1:18" ht="15" customHeight="1" x14ac:dyDescent="0.3">
      <c r="A36" s="5"/>
      <c r="B36" s="6"/>
      <c r="C36" s="30"/>
      <c r="D36" s="31" t="s">
        <v>27</v>
      </c>
      <c r="E36" s="16"/>
      <c r="F36" s="16"/>
      <c r="G36" s="16"/>
      <c r="H36" s="32"/>
      <c r="I36" s="33"/>
      <c r="J36" s="31" t="s">
        <v>28</v>
      </c>
      <c r="K36" s="16"/>
      <c r="L36" s="16"/>
      <c r="M36" s="16"/>
      <c r="N36" s="16"/>
      <c r="O36" s="16"/>
      <c r="P36" s="32"/>
      <c r="Q36" s="34"/>
      <c r="R36" s="8"/>
    </row>
    <row r="37" spans="1:18" ht="13.5" customHeight="1" x14ac:dyDescent="0.2">
      <c r="A37" s="5"/>
      <c r="B37" s="6"/>
      <c r="C37" s="30"/>
      <c r="D37" s="34"/>
      <c r="E37" s="7"/>
      <c r="F37" s="7"/>
      <c r="G37" s="7"/>
      <c r="H37" s="30"/>
      <c r="I37" s="33"/>
      <c r="J37" s="34"/>
      <c r="K37" s="7"/>
      <c r="L37" s="7"/>
      <c r="M37" s="7"/>
      <c r="N37" s="7"/>
      <c r="O37" s="7"/>
      <c r="P37" s="30"/>
      <c r="Q37" s="34"/>
      <c r="R37" s="8"/>
    </row>
    <row r="38" spans="1:18" ht="13.5" customHeight="1" x14ac:dyDescent="0.2">
      <c r="A38" s="5"/>
      <c r="B38" s="6"/>
      <c r="C38" s="30"/>
      <c r="D38" s="34"/>
      <c r="E38" s="7"/>
      <c r="F38" s="7"/>
      <c r="G38" s="7"/>
      <c r="H38" s="30"/>
      <c r="I38" s="33"/>
      <c r="J38" s="34"/>
      <c r="K38" s="7"/>
      <c r="L38" s="7"/>
      <c r="M38" s="7"/>
      <c r="N38" s="7"/>
      <c r="O38" s="7"/>
      <c r="P38" s="30"/>
      <c r="Q38" s="34"/>
      <c r="R38" s="8"/>
    </row>
    <row r="39" spans="1:18" ht="13.5" customHeight="1" x14ac:dyDescent="0.2">
      <c r="A39" s="5"/>
      <c r="B39" s="6"/>
      <c r="C39" s="30"/>
      <c r="D39" s="34"/>
      <c r="E39" s="7"/>
      <c r="F39" s="7"/>
      <c r="G39" s="7"/>
      <c r="H39" s="30"/>
      <c r="I39" s="33"/>
      <c r="J39" s="34"/>
      <c r="K39" s="7"/>
      <c r="L39" s="7"/>
      <c r="M39" s="7"/>
      <c r="N39" s="7"/>
      <c r="O39" s="7"/>
      <c r="P39" s="30"/>
      <c r="Q39" s="34"/>
      <c r="R39" s="8"/>
    </row>
    <row r="40" spans="1:18" ht="13.5" customHeight="1" x14ac:dyDescent="0.2">
      <c r="A40" s="5"/>
      <c r="B40" s="6"/>
      <c r="C40" s="30"/>
      <c r="D40" s="34"/>
      <c r="E40" s="7"/>
      <c r="F40" s="7"/>
      <c r="G40" s="7"/>
      <c r="H40" s="30"/>
      <c r="I40" s="33"/>
      <c r="J40" s="34"/>
      <c r="K40" s="7"/>
      <c r="L40" s="7"/>
      <c r="M40" s="7"/>
      <c r="N40" s="7"/>
      <c r="O40" s="7"/>
      <c r="P40" s="30"/>
      <c r="Q40" s="34"/>
      <c r="R40" s="8"/>
    </row>
    <row r="41" spans="1:18" ht="13.5" customHeight="1" x14ac:dyDescent="0.2">
      <c r="A41" s="5"/>
      <c r="B41" s="6"/>
      <c r="C41" s="30"/>
      <c r="D41" s="34"/>
      <c r="E41" s="7"/>
      <c r="F41" s="7"/>
      <c r="G41" s="7"/>
      <c r="H41" s="30"/>
      <c r="I41" s="33"/>
      <c r="J41" s="34"/>
      <c r="K41" s="7"/>
      <c r="L41" s="7"/>
      <c r="M41" s="7"/>
      <c r="N41" s="7"/>
      <c r="O41" s="7"/>
      <c r="P41" s="30"/>
      <c r="Q41" s="34"/>
      <c r="R41" s="8"/>
    </row>
    <row r="42" spans="1:18" ht="13.5" customHeight="1" x14ac:dyDescent="0.2">
      <c r="A42" s="5"/>
      <c r="B42" s="6"/>
      <c r="C42" s="30"/>
      <c r="D42" s="34"/>
      <c r="E42" s="7"/>
      <c r="F42" s="7"/>
      <c r="G42" s="7"/>
      <c r="H42" s="30"/>
      <c r="I42" s="33"/>
      <c r="J42" s="34"/>
      <c r="K42" s="7"/>
      <c r="L42" s="7"/>
      <c r="M42" s="7"/>
      <c r="N42" s="7"/>
      <c r="O42" s="7"/>
      <c r="P42" s="30"/>
      <c r="Q42" s="34"/>
      <c r="R42" s="8"/>
    </row>
    <row r="43" spans="1:18" ht="13.5" customHeight="1" x14ac:dyDescent="0.2">
      <c r="A43" s="5"/>
      <c r="B43" s="6"/>
      <c r="C43" s="30"/>
      <c r="D43" s="34"/>
      <c r="E43" s="7"/>
      <c r="F43" s="7"/>
      <c r="G43" s="7"/>
      <c r="H43" s="30"/>
      <c r="I43" s="33"/>
      <c r="J43" s="34"/>
      <c r="K43" s="7"/>
      <c r="L43" s="7"/>
      <c r="M43" s="7"/>
      <c r="N43" s="7"/>
      <c r="O43" s="7"/>
      <c r="P43" s="30"/>
      <c r="Q43" s="34"/>
      <c r="R43" s="8"/>
    </row>
    <row r="44" spans="1:18" ht="13.5" customHeight="1" x14ac:dyDescent="0.2">
      <c r="A44" s="5"/>
      <c r="B44" s="6"/>
      <c r="C44" s="30"/>
      <c r="D44" s="34"/>
      <c r="E44" s="7"/>
      <c r="F44" s="7"/>
      <c r="G44" s="7"/>
      <c r="H44" s="30"/>
      <c r="I44" s="33"/>
      <c r="J44" s="34"/>
      <c r="K44" s="7"/>
      <c r="L44" s="7"/>
      <c r="M44" s="7"/>
      <c r="N44" s="7"/>
      <c r="O44" s="7"/>
      <c r="P44" s="30"/>
      <c r="Q44" s="34"/>
      <c r="R44" s="8"/>
    </row>
    <row r="45" spans="1:18" ht="15" customHeight="1" x14ac:dyDescent="0.3">
      <c r="A45" s="5"/>
      <c r="B45" s="6"/>
      <c r="C45" s="30"/>
      <c r="D45" s="35" t="s">
        <v>29</v>
      </c>
      <c r="E45" s="15"/>
      <c r="F45" s="15"/>
      <c r="G45" s="36"/>
      <c r="H45" s="37"/>
      <c r="I45" s="33"/>
      <c r="J45" s="35" t="s">
        <v>29</v>
      </c>
      <c r="K45" s="15"/>
      <c r="L45" s="15"/>
      <c r="M45" s="15"/>
      <c r="N45" s="36"/>
      <c r="O45" s="15"/>
      <c r="P45" s="37"/>
      <c r="Q45" s="34"/>
      <c r="R45" s="8"/>
    </row>
    <row r="46" spans="1:18" ht="13.5" customHeight="1" x14ac:dyDescent="0.2">
      <c r="A46" s="5"/>
      <c r="B46" s="6"/>
      <c r="C46" s="7"/>
      <c r="D46" s="38"/>
      <c r="E46" s="38"/>
      <c r="F46" s="38"/>
      <c r="G46" s="38"/>
      <c r="H46" s="38"/>
      <c r="I46" s="7"/>
      <c r="J46" s="38"/>
      <c r="K46" s="38"/>
      <c r="L46" s="38"/>
      <c r="M46" s="38"/>
      <c r="N46" s="38"/>
      <c r="O46" s="38"/>
      <c r="P46" s="38"/>
      <c r="Q46" s="7"/>
      <c r="R46" s="8"/>
    </row>
    <row r="47" spans="1:18" ht="15" customHeight="1" x14ac:dyDescent="0.3">
      <c r="A47" s="5"/>
      <c r="B47" s="6"/>
      <c r="C47" s="30"/>
      <c r="D47" s="31" t="s">
        <v>30</v>
      </c>
      <c r="E47" s="16"/>
      <c r="F47" s="16"/>
      <c r="G47" s="16"/>
      <c r="H47" s="32"/>
      <c r="I47" s="33"/>
      <c r="J47" s="31" t="s">
        <v>31</v>
      </c>
      <c r="K47" s="16"/>
      <c r="L47" s="16"/>
      <c r="M47" s="16"/>
      <c r="N47" s="16"/>
      <c r="O47" s="16"/>
      <c r="P47" s="32"/>
      <c r="Q47" s="34"/>
      <c r="R47" s="8"/>
    </row>
    <row r="48" spans="1:18" ht="13.5" customHeight="1" x14ac:dyDescent="0.2">
      <c r="A48" s="5"/>
      <c r="B48" s="6"/>
      <c r="C48" s="30"/>
      <c r="D48" s="34"/>
      <c r="E48" s="7"/>
      <c r="F48" s="7"/>
      <c r="G48" s="7"/>
      <c r="H48" s="30"/>
      <c r="I48" s="33"/>
      <c r="J48" s="34"/>
      <c r="K48" s="7"/>
      <c r="L48" s="7"/>
      <c r="M48" s="7"/>
      <c r="N48" s="7"/>
      <c r="O48" s="7"/>
      <c r="P48" s="30"/>
      <c r="Q48" s="34"/>
      <c r="R48" s="8"/>
    </row>
    <row r="49" spans="1:18" ht="13.5" customHeight="1" x14ac:dyDescent="0.2">
      <c r="A49" s="5"/>
      <c r="B49" s="6"/>
      <c r="C49" s="30"/>
      <c r="D49" s="34"/>
      <c r="E49" s="96"/>
      <c r="F49" s="97"/>
      <c r="G49" s="97"/>
      <c r="H49" s="30"/>
      <c r="I49" s="33"/>
      <c r="J49" s="34"/>
      <c r="K49" s="7"/>
      <c r="L49" s="7"/>
      <c r="M49" s="7"/>
      <c r="N49" s="7"/>
      <c r="O49" s="7"/>
      <c r="P49" s="30"/>
      <c r="Q49" s="34"/>
      <c r="R49" s="8"/>
    </row>
    <row r="50" spans="1:18" ht="13.5" customHeight="1" x14ac:dyDescent="0.2">
      <c r="A50" s="5"/>
      <c r="B50" s="6"/>
      <c r="C50" s="30"/>
      <c r="D50" s="34"/>
      <c r="E50" s="97"/>
      <c r="F50" s="97"/>
      <c r="G50" s="97"/>
      <c r="H50" s="30"/>
      <c r="I50" s="33"/>
      <c r="J50" s="34"/>
      <c r="K50" s="7"/>
      <c r="L50" s="7"/>
      <c r="M50" s="7"/>
      <c r="N50" s="7"/>
      <c r="O50" s="7"/>
      <c r="P50" s="30"/>
      <c r="Q50" s="34"/>
      <c r="R50" s="8"/>
    </row>
    <row r="51" spans="1:18" ht="13.5" customHeight="1" x14ac:dyDescent="0.2">
      <c r="A51" s="5"/>
      <c r="B51" s="6"/>
      <c r="C51" s="30"/>
      <c r="D51" s="34"/>
      <c r="E51" s="97"/>
      <c r="F51" s="97"/>
      <c r="G51" s="97"/>
      <c r="H51" s="30"/>
      <c r="I51" s="33"/>
      <c r="J51" s="34"/>
      <c r="K51" s="7"/>
      <c r="L51" s="7"/>
      <c r="M51" s="7"/>
      <c r="N51" s="7"/>
      <c r="O51" s="7"/>
      <c r="P51" s="30"/>
      <c r="Q51" s="34"/>
      <c r="R51" s="8"/>
    </row>
    <row r="52" spans="1:18" ht="13.5" customHeight="1" x14ac:dyDescent="0.2">
      <c r="A52" s="5"/>
      <c r="B52" s="6"/>
      <c r="C52" s="30"/>
      <c r="D52" s="34"/>
      <c r="E52" s="97"/>
      <c r="F52" s="97"/>
      <c r="G52" s="97"/>
      <c r="H52" s="30"/>
      <c r="I52" s="33"/>
      <c r="J52" s="34"/>
      <c r="K52" s="7"/>
      <c r="L52" s="7"/>
      <c r="M52" s="7"/>
      <c r="N52" s="7"/>
      <c r="O52" s="7"/>
      <c r="P52" s="30"/>
      <c r="Q52" s="34"/>
      <c r="R52" s="8"/>
    </row>
    <row r="53" spans="1:18" ht="13.5" customHeight="1" x14ac:dyDescent="0.2">
      <c r="A53" s="5"/>
      <c r="B53" s="6"/>
      <c r="C53" s="30"/>
      <c r="D53" s="34"/>
      <c r="E53" s="97"/>
      <c r="F53" s="97"/>
      <c r="G53" s="97"/>
      <c r="H53" s="30"/>
      <c r="I53" s="33"/>
      <c r="J53" s="34"/>
      <c r="K53" s="7"/>
      <c r="L53" s="7"/>
      <c r="M53" s="7"/>
      <c r="N53" s="7"/>
      <c r="O53" s="7"/>
      <c r="P53" s="30"/>
      <c r="Q53" s="34"/>
      <c r="R53" s="8"/>
    </row>
    <row r="54" spans="1:18" ht="13.5" customHeight="1" x14ac:dyDescent="0.2">
      <c r="A54" s="5"/>
      <c r="B54" s="6"/>
      <c r="C54" s="30"/>
      <c r="D54" s="34"/>
      <c r="E54" s="97"/>
      <c r="F54" s="97"/>
      <c r="G54" s="97"/>
      <c r="H54" s="30"/>
      <c r="I54" s="33"/>
      <c r="J54" s="34"/>
      <c r="K54" s="7"/>
      <c r="L54" s="7"/>
      <c r="M54" s="7"/>
      <c r="N54" s="7"/>
      <c r="O54" s="7"/>
      <c r="P54" s="30"/>
      <c r="Q54" s="34"/>
      <c r="R54" s="8"/>
    </row>
    <row r="55" spans="1:18" ht="13.5" customHeight="1" x14ac:dyDescent="0.2">
      <c r="A55" s="5"/>
      <c r="B55" s="6"/>
      <c r="C55" s="30"/>
      <c r="D55" s="34"/>
      <c r="E55" s="7"/>
      <c r="F55" s="7"/>
      <c r="G55" s="7"/>
      <c r="H55" s="30"/>
      <c r="I55" s="33"/>
      <c r="J55" s="34"/>
      <c r="K55" s="7"/>
      <c r="L55" s="7"/>
      <c r="M55" s="7"/>
      <c r="N55" s="7"/>
      <c r="O55" s="7"/>
      <c r="P55" s="30"/>
      <c r="Q55" s="34"/>
      <c r="R55" s="8"/>
    </row>
    <row r="56" spans="1:18" ht="15" customHeight="1" x14ac:dyDescent="0.3">
      <c r="A56" s="5"/>
      <c r="B56" s="6"/>
      <c r="C56" s="30"/>
      <c r="D56" s="35" t="s">
        <v>29</v>
      </c>
      <c r="E56" s="15"/>
      <c r="F56" s="15"/>
      <c r="G56" s="36"/>
      <c r="H56" s="37"/>
      <c r="I56" s="33"/>
      <c r="J56" s="35" t="s">
        <v>29</v>
      </c>
      <c r="K56" s="15"/>
      <c r="L56" s="15"/>
      <c r="M56" s="15"/>
      <c r="N56" s="36"/>
      <c r="O56" s="15"/>
      <c r="P56" s="37"/>
      <c r="Q56" s="34"/>
      <c r="R56" s="8"/>
    </row>
    <row r="57" spans="1:18" ht="14.45" customHeight="1" x14ac:dyDescent="0.2">
      <c r="A57" s="5"/>
      <c r="B57" s="39"/>
      <c r="C57" s="40"/>
      <c r="D57" s="41"/>
      <c r="E57" s="41"/>
      <c r="F57" s="41"/>
      <c r="G57" s="41"/>
      <c r="H57" s="41"/>
      <c r="I57" s="40"/>
      <c r="J57" s="41"/>
      <c r="K57" s="41"/>
      <c r="L57" s="41"/>
      <c r="M57" s="41"/>
      <c r="N57" s="41"/>
      <c r="O57" s="41"/>
      <c r="P57" s="41"/>
      <c r="Q57" s="40"/>
      <c r="R57" s="42"/>
    </row>
    <row r="58" spans="1:18" ht="13.5" customHeight="1" x14ac:dyDescent="0.2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5"/>
    </row>
  </sheetData>
  <mergeCells count="26">
    <mergeCell ref="E49:G54"/>
    <mergeCell ref="L33:P33"/>
    <mergeCell ref="O14:P14"/>
    <mergeCell ref="O16:P16"/>
    <mergeCell ref="O17:P17"/>
    <mergeCell ref="E20:L20"/>
    <mergeCell ref="M23:P23"/>
    <mergeCell ref="M25:P25"/>
    <mergeCell ref="H27:J27"/>
    <mergeCell ref="M27:P27"/>
    <mergeCell ref="H28:J28"/>
    <mergeCell ref="M28:P28"/>
    <mergeCell ref="H29:J29"/>
    <mergeCell ref="M29:P29"/>
    <mergeCell ref="C1:Q1"/>
    <mergeCell ref="F3:P3"/>
    <mergeCell ref="O5:P5"/>
    <mergeCell ref="O7:P7"/>
    <mergeCell ref="H31:J31"/>
    <mergeCell ref="M31:P31"/>
    <mergeCell ref="H30:J30"/>
    <mergeCell ref="M30:P30"/>
    <mergeCell ref="O8:P8"/>
    <mergeCell ref="O10:P10"/>
    <mergeCell ref="O11:P11"/>
    <mergeCell ref="O13:P13"/>
  </mergeCells>
  <pageMargins left="0.58333299999999999" right="0.58333299999999999" top="0.5" bottom="0.466667" header="0" footer="0"/>
  <pageSetup scale="77" orientation="portrait"/>
  <headerFooter>
    <oddFooter>&amp;C&amp;"Trebuchet MS,Regular"&amp;8&amp;K000000Strana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91580-72C2-6F48-9A56-2882C2E77BC3}">
  <dimension ref="B1:F40"/>
  <sheetViews>
    <sheetView workbookViewId="0">
      <selection activeCell="E13" sqref="E13"/>
    </sheetView>
  </sheetViews>
  <sheetFormatPr defaultColWidth="11.42578125" defaultRowHeight="12.75" x14ac:dyDescent="0.2"/>
  <cols>
    <col min="1" max="1" width="3.85546875" customWidth="1"/>
    <col min="2" max="2" width="87.5703125" customWidth="1"/>
    <col min="5" max="6" width="24.85546875" customWidth="1"/>
  </cols>
  <sheetData>
    <row r="1" spans="2:6" ht="13.5" thickBot="1" x14ac:dyDescent="0.25"/>
    <row r="2" spans="2:6" ht="24.95" customHeight="1" x14ac:dyDescent="0.2">
      <c r="B2" s="46" t="s">
        <v>38</v>
      </c>
      <c r="C2" s="47"/>
      <c r="D2" s="47"/>
      <c r="E2" s="47"/>
      <c r="F2" s="48"/>
    </row>
    <row r="3" spans="2:6" ht="24.95" customHeight="1" x14ac:dyDescent="0.2">
      <c r="B3" s="49" t="s">
        <v>39</v>
      </c>
      <c r="C3" s="50" t="s">
        <v>32</v>
      </c>
      <c r="D3" s="51" t="s">
        <v>33</v>
      </c>
      <c r="E3" s="52" t="s">
        <v>40</v>
      </c>
      <c r="F3" s="53" t="s">
        <v>41</v>
      </c>
    </row>
    <row r="4" spans="2:6" ht="24.95" customHeight="1" x14ac:dyDescent="0.2">
      <c r="B4" s="54" t="s">
        <v>42</v>
      </c>
      <c r="C4" s="55"/>
      <c r="D4" s="55"/>
      <c r="E4" s="80"/>
      <c r="F4" s="56">
        <f>SUM(F5:F13)</f>
        <v>0</v>
      </c>
    </row>
    <row r="5" spans="2:6" ht="24.95" customHeight="1" x14ac:dyDescent="0.2">
      <c r="B5" s="57" t="s">
        <v>43</v>
      </c>
      <c r="C5" s="58" t="s">
        <v>44</v>
      </c>
      <c r="D5" s="59">
        <v>1</v>
      </c>
      <c r="E5" s="81"/>
      <c r="F5" s="60">
        <f t="shared" ref="F5:F13" si="0">D5*E5</f>
        <v>0</v>
      </c>
    </row>
    <row r="6" spans="2:6" ht="24.95" customHeight="1" x14ac:dyDescent="0.2">
      <c r="B6" s="86" t="s">
        <v>82</v>
      </c>
      <c r="C6" s="58" t="s">
        <v>36</v>
      </c>
      <c r="D6" s="59">
        <v>209</v>
      </c>
      <c r="E6" s="81"/>
      <c r="F6" s="60">
        <f t="shared" si="0"/>
        <v>0</v>
      </c>
    </row>
    <row r="7" spans="2:6" ht="24.95" customHeight="1" x14ac:dyDescent="0.2">
      <c r="B7" s="57" t="s">
        <v>45</v>
      </c>
      <c r="C7" s="58" t="s">
        <v>35</v>
      </c>
      <c r="D7" s="59">
        <f>D6*0.05*1.5</f>
        <v>15.675000000000001</v>
      </c>
      <c r="E7" s="81"/>
      <c r="F7" s="60">
        <f t="shared" si="0"/>
        <v>0</v>
      </c>
    </row>
    <row r="8" spans="2:6" ht="24.95" customHeight="1" x14ac:dyDescent="0.2">
      <c r="B8" s="57" t="s">
        <v>46</v>
      </c>
      <c r="C8" s="58" t="s">
        <v>34</v>
      </c>
      <c r="D8" s="59">
        <v>15</v>
      </c>
      <c r="E8" s="81"/>
      <c r="F8" s="60">
        <f t="shared" si="0"/>
        <v>0</v>
      </c>
    </row>
    <row r="9" spans="2:6" ht="24.95" customHeight="1" x14ac:dyDescent="0.2">
      <c r="B9" s="61" t="s">
        <v>47</v>
      </c>
      <c r="C9" s="58" t="s">
        <v>35</v>
      </c>
      <c r="D9" s="59">
        <f>D8*1.8</f>
        <v>27</v>
      </c>
      <c r="E9" s="81"/>
      <c r="F9" s="60">
        <f t="shared" si="0"/>
        <v>0</v>
      </c>
    </row>
    <row r="10" spans="2:6" ht="24.95" customHeight="1" x14ac:dyDescent="0.2">
      <c r="B10" s="61" t="s">
        <v>48</v>
      </c>
      <c r="C10" s="58" t="s">
        <v>34</v>
      </c>
      <c r="D10" s="59">
        <f>46*0.3</f>
        <v>13.799999999999999</v>
      </c>
      <c r="E10" s="81"/>
      <c r="F10" s="60">
        <f t="shared" si="0"/>
        <v>0</v>
      </c>
    </row>
    <row r="11" spans="2:6" ht="24.95" customHeight="1" x14ac:dyDescent="0.2">
      <c r="B11" s="61" t="s">
        <v>49</v>
      </c>
      <c r="C11" s="58" t="s">
        <v>35</v>
      </c>
      <c r="D11" s="59">
        <f>D10*1.65</f>
        <v>22.769999999999996</v>
      </c>
      <c r="E11" s="81"/>
      <c r="F11" s="60">
        <f t="shared" si="0"/>
        <v>0</v>
      </c>
    </row>
    <row r="12" spans="2:6" ht="24.95" customHeight="1" x14ac:dyDescent="0.2">
      <c r="B12" s="61" t="s">
        <v>50</v>
      </c>
      <c r="C12" s="58" t="s">
        <v>34</v>
      </c>
      <c r="D12" s="59">
        <f>23*0.5</f>
        <v>11.5</v>
      </c>
      <c r="E12" s="81"/>
      <c r="F12" s="60">
        <f t="shared" si="0"/>
        <v>0</v>
      </c>
    </row>
    <row r="13" spans="2:6" ht="24.95" customHeight="1" x14ac:dyDescent="0.2">
      <c r="B13" s="61" t="s">
        <v>51</v>
      </c>
      <c r="C13" s="58" t="s">
        <v>35</v>
      </c>
      <c r="D13" s="59">
        <f>D12*1.54</f>
        <v>17.71</v>
      </c>
      <c r="E13" s="81"/>
      <c r="F13" s="60">
        <f t="shared" si="0"/>
        <v>0</v>
      </c>
    </row>
    <row r="14" spans="2:6" ht="24.95" customHeight="1" x14ac:dyDescent="0.2">
      <c r="B14" s="62" t="s">
        <v>52</v>
      </c>
      <c r="C14" s="63"/>
      <c r="D14" s="63"/>
      <c r="E14" s="82"/>
      <c r="F14" s="64">
        <f>SUM(F15:F17)</f>
        <v>0</v>
      </c>
    </row>
    <row r="15" spans="2:6" ht="24.95" customHeight="1" x14ac:dyDescent="0.2">
      <c r="B15" s="57" t="s">
        <v>53</v>
      </c>
      <c r="C15" s="65" t="s">
        <v>36</v>
      </c>
      <c r="D15" s="66">
        <v>103</v>
      </c>
      <c r="E15" s="81"/>
      <c r="F15" s="60">
        <f>D15*E15</f>
        <v>0</v>
      </c>
    </row>
    <row r="16" spans="2:6" ht="24.95" customHeight="1" x14ac:dyDescent="0.2">
      <c r="B16" s="67" t="s">
        <v>54</v>
      </c>
      <c r="C16" s="65" t="s">
        <v>44</v>
      </c>
      <c r="D16" s="66">
        <v>1</v>
      </c>
      <c r="E16" s="81"/>
      <c r="F16" s="60">
        <f t="shared" ref="F16:F17" si="1">D16*E16</f>
        <v>0</v>
      </c>
    </row>
    <row r="17" spans="2:6" ht="24.95" customHeight="1" x14ac:dyDescent="0.2">
      <c r="B17" s="67" t="s">
        <v>55</v>
      </c>
      <c r="C17" s="65" t="s">
        <v>44</v>
      </c>
      <c r="D17" s="66">
        <v>1</v>
      </c>
      <c r="E17" s="81"/>
      <c r="F17" s="60">
        <f t="shared" si="1"/>
        <v>0</v>
      </c>
    </row>
    <row r="18" spans="2:6" ht="24.95" customHeight="1" x14ac:dyDescent="0.2">
      <c r="B18" s="62" t="s">
        <v>80</v>
      </c>
      <c r="C18" s="63"/>
      <c r="D18" s="63"/>
      <c r="E18" s="82"/>
      <c r="F18" s="68">
        <f>SUM(F19:F24)</f>
        <v>0</v>
      </c>
    </row>
    <row r="19" spans="2:6" ht="24.95" customHeight="1" x14ac:dyDescent="0.2">
      <c r="B19" s="69" t="s">
        <v>56</v>
      </c>
      <c r="C19" s="85" t="s">
        <v>34</v>
      </c>
      <c r="D19" s="71">
        <v>19.3</v>
      </c>
      <c r="E19" s="81"/>
      <c r="F19" s="60">
        <f t="shared" ref="F19:F36" si="2">D19*E19</f>
        <v>0</v>
      </c>
    </row>
    <row r="20" spans="2:6" ht="24.95" customHeight="1" x14ac:dyDescent="0.2">
      <c r="B20" s="69" t="s">
        <v>57</v>
      </c>
      <c r="C20" s="85" t="s">
        <v>34</v>
      </c>
      <c r="D20" s="71">
        <v>6.75</v>
      </c>
      <c r="E20" s="81"/>
      <c r="F20" s="60">
        <f t="shared" si="2"/>
        <v>0</v>
      </c>
    </row>
    <row r="21" spans="2:6" ht="24.95" customHeight="1" x14ac:dyDescent="0.2">
      <c r="B21" s="87" t="s">
        <v>83</v>
      </c>
      <c r="C21" s="85" t="s">
        <v>34</v>
      </c>
      <c r="D21" s="71">
        <v>2.9</v>
      </c>
      <c r="E21" s="81"/>
      <c r="F21" s="60">
        <f t="shared" si="2"/>
        <v>0</v>
      </c>
    </row>
    <row r="22" spans="2:6" ht="24.95" customHeight="1" x14ac:dyDescent="0.2">
      <c r="B22" s="57" t="s">
        <v>58</v>
      </c>
      <c r="C22" s="70" t="s">
        <v>36</v>
      </c>
      <c r="D22" s="71">
        <v>214</v>
      </c>
      <c r="E22" s="81"/>
      <c r="F22" s="60">
        <f t="shared" si="2"/>
        <v>0</v>
      </c>
    </row>
    <row r="23" spans="2:6" ht="24.95" customHeight="1" x14ac:dyDescent="0.2">
      <c r="B23" s="69" t="s">
        <v>59</v>
      </c>
      <c r="C23" s="70" t="s">
        <v>36</v>
      </c>
      <c r="D23" s="71">
        <v>148</v>
      </c>
      <c r="E23" s="81"/>
      <c r="F23" s="60">
        <f t="shared" si="2"/>
        <v>0</v>
      </c>
    </row>
    <row r="24" spans="2:6" ht="24.95" customHeight="1" x14ac:dyDescent="0.2">
      <c r="B24" s="72" t="s">
        <v>60</v>
      </c>
      <c r="C24" s="70" t="s">
        <v>36</v>
      </c>
      <c r="D24" s="71">
        <v>43</v>
      </c>
      <c r="E24" s="81"/>
      <c r="F24" s="60">
        <f t="shared" si="2"/>
        <v>0</v>
      </c>
    </row>
    <row r="25" spans="2:6" ht="24.95" customHeight="1" x14ac:dyDescent="0.2">
      <c r="B25" s="62" t="s">
        <v>81</v>
      </c>
      <c r="C25" s="63"/>
      <c r="D25" s="63"/>
      <c r="E25" s="82"/>
      <c r="F25" s="64">
        <f>SUM(F26:F31)</f>
        <v>0</v>
      </c>
    </row>
    <row r="26" spans="2:6" ht="24.95" customHeight="1" x14ac:dyDescent="0.2">
      <c r="B26" s="73" t="s">
        <v>61</v>
      </c>
      <c r="C26" s="70" t="s">
        <v>37</v>
      </c>
      <c r="D26" s="71">
        <v>1</v>
      </c>
      <c r="E26" s="81"/>
      <c r="F26" s="60">
        <f t="shared" si="2"/>
        <v>0</v>
      </c>
    </row>
    <row r="27" spans="2:6" ht="24.95" customHeight="1" x14ac:dyDescent="0.2">
      <c r="B27" s="73" t="s">
        <v>62</v>
      </c>
      <c r="C27" s="70" t="s">
        <v>37</v>
      </c>
      <c r="D27" s="71">
        <v>1</v>
      </c>
      <c r="E27" s="81"/>
      <c r="F27" s="60">
        <f t="shared" si="2"/>
        <v>0</v>
      </c>
    </row>
    <row r="28" spans="2:6" ht="24.95" customHeight="1" x14ac:dyDescent="0.2">
      <c r="B28" s="73" t="s">
        <v>63</v>
      </c>
      <c r="C28" s="70" t="s">
        <v>37</v>
      </c>
      <c r="D28" s="71">
        <v>1</v>
      </c>
      <c r="E28" s="81"/>
      <c r="F28" s="60">
        <f t="shared" si="2"/>
        <v>0</v>
      </c>
    </row>
    <row r="29" spans="2:6" ht="24.95" customHeight="1" x14ac:dyDescent="0.2">
      <c r="B29" s="67" t="s">
        <v>64</v>
      </c>
      <c r="C29" s="70" t="s">
        <v>37</v>
      </c>
      <c r="D29" s="71">
        <v>1</v>
      </c>
      <c r="E29" s="81"/>
      <c r="F29" s="60">
        <f t="shared" si="2"/>
        <v>0</v>
      </c>
    </row>
    <row r="30" spans="2:6" ht="24.95" customHeight="1" x14ac:dyDescent="0.2">
      <c r="B30" s="67" t="s">
        <v>65</v>
      </c>
      <c r="C30" s="70" t="s">
        <v>37</v>
      </c>
      <c r="D30" s="71">
        <v>1</v>
      </c>
      <c r="E30" s="81"/>
      <c r="F30" s="60">
        <f t="shared" si="2"/>
        <v>0</v>
      </c>
    </row>
    <row r="31" spans="2:6" ht="24.95" customHeight="1" x14ac:dyDescent="0.2">
      <c r="B31" s="67" t="s">
        <v>66</v>
      </c>
      <c r="C31" s="70" t="s">
        <v>37</v>
      </c>
      <c r="D31" s="71">
        <v>1</v>
      </c>
      <c r="E31" s="81"/>
      <c r="F31" s="60">
        <f t="shared" si="2"/>
        <v>0</v>
      </c>
    </row>
    <row r="32" spans="2:6" ht="24.95" customHeight="1" x14ac:dyDescent="0.2">
      <c r="B32" s="62" t="s">
        <v>67</v>
      </c>
      <c r="C32" s="63"/>
      <c r="D32" s="63"/>
      <c r="E32" s="82"/>
      <c r="F32" s="64">
        <f>SUM(F33:F36)</f>
        <v>0</v>
      </c>
    </row>
    <row r="33" spans="2:6" ht="24.95" customHeight="1" x14ac:dyDescent="0.2">
      <c r="B33" s="67" t="s">
        <v>68</v>
      </c>
      <c r="C33" s="70" t="s">
        <v>37</v>
      </c>
      <c r="D33" s="71">
        <v>2</v>
      </c>
      <c r="E33" s="81"/>
      <c r="F33" s="60">
        <f t="shared" si="2"/>
        <v>0</v>
      </c>
    </row>
    <row r="34" spans="2:6" ht="24.95" customHeight="1" x14ac:dyDescent="0.2">
      <c r="B34" s="67" t="s">
        <v>69</v>
      </c>
      <c r="C34" s="70" t="s">
        <v>37</v>
      </c>
      <c r="D34" s="71">
        <v>2</v>
      </c>
      <c r="E34" s="81"/>
      <c r="F34" s="60">
        <f t="shared" si="2"/>
        <v>0</v>
      </c>
    </row>
    <row r="35" spans="2:6" ht="24.95" customHeight="1" x14ac:dyDescent="0.2">
      <c r="B35" s="49" t="s">
        <v>70</v>
      </c>
      <c r="C35" s="70" t="s">
        <v>37</v>
      </c>
      <c r="D35" s="71">
        <v>2</v>
      </c>
      <c r="E35" s="81"/>
      <c r="F35" s="60">
        <f t="shared" si="2"/>
        <v>0</v>
      </c>
    </row>
    <row r="36" spans="2:6" ht="24.95" customHeight="1" x14ac:dyDescent="0.2">
      <c r="B36" s="67" t="s">
        <v>71</v>
      </c>
      <c r="C36" s="70" t="s">
        <v>37</v>
      </c>
      <c r="D36" s="71">
        <v>1</v>
      </c>
      <c r="E36" s="81"/>
      <c r="F36" s="60">
        <f t="shared" si="2"/>
        <v>0</v>
      </c>
    </row>
    <row r="37" spans="2:6" ht="24.95" customHeight="1" x14ac:dyDescent="0.2">
      <c r="B37" s="74" t="s">
        <v>72</v>
      </c>
      <c r="C37" s="75"/>
      <c r="D37" s="76"/>
      <c r="E37" s="83"/>
      <c r="F37" s="64">
        <f>SUM(F38:F39)</f>
        <v>0</v>
      </c>
    </row>
    <row r="38" spans="2:6" ht="24.95" customHeight="1" x14ac:dyDescent="0.2">
      <c r="B38" s="67" t="s">
        <v>73</v>
      </c>
      <c r="C38" s="70" t="s">
        <v>37</v>
      </c>
      <c r="D38" s="71">
        <v>2</v>
      </c>
      <c r="E38" s="81"/>
      <c r="F38" s="60">
        <f>D38*E38</f>
        <v>0</v>
      </c>
    </row>
    <row r="39" spans="2:6" ht="24.95" customHeight="1" x14ac:dyDescent="0.2">
      <c r="B39" s="67" t="s">
        <v>74</v>
      </c>
      <c r="C39" s="70" t="s">
        <v>44</v>
      </c>
      <c r="D39" s="71">
        <v>1</v>
      </c>
      <c r="E39" s="81"/>
      <c r="F39" s="60">
        <f>D39*E39</f>
        <v>0</v>
      </c>
    </row>
    <row r="40" spans="2:6" ht="24.95" customHeight="1" x14ac:dyDescent="0.2">
      <c r="B40" s="77" t="s">
        <v>75</v>
      </c>
      <c r="C40" s="78"/>
      <c r="D40" s="78"/>
      <c r="E40" s="84"/>
      <c r="F40" s="79">
        <f>F4+F14+F18+F25+F32+F37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Krycí lsit rozpočtu</vt:lpstr>
      <vt:lpstr>B_Za hradbami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Cholujova Vlasta</dc:creator>
  <cp:lastModifiedBy>Safr Peter</cp:lastModifiedBy>
  <cp:lastPrinted>2020-09-24T20:30:06Z</cp:lastPrinted>
  <dcterms:created xsi:type="dcterms:W3CDTF">2021-05-25T08:50:55Z</dcterms:created>
  <dcterms:modified xsi:type="dcterms:W3CDTF">2021-06-23T11:18:06Z</dcterms:modified>
</cp:coreProperties>
</file>