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30" windowWidth="7485" windowHeight="4140"/>
  </bookViews>
  <sheets>
    <sheet name="Zadanie" sheetId="5" r:id="rId1"/>
    <sheet name="Figury" sheetId="6" r:id="rId2"/>
  </sheets>
  <definedNames>
    <definedName name="_xlnm._FilterDatabase" hidden="1">#REF!</definedName>
    <definedName name="fakt1R">#REF!</definedName>
    <definedName name="_xlnm.Print_Titles" localSheetId="1">Figury!$8:$10</definedName>
    <definedName name="_xlnm.Print_Titles" localSheetId="0">Zadanie!$8:$10</definedName>
    <definedName name="_xlnm.Print_Area" localSheetId="1">Figury!$A:$D</definedName>
    <definedName name="_xlnm.Print_Area" localSheetId="0">Zadanie!$A:$O</definedName>
  </definedNames>
  <calcPr calcId="145621"/>
</workbook>
</file>

<file path=xl/calcChain.xml><?xml version="1.0" encoding="utf-8"?>
<calcChain xmlns="http://schemas.openxmlformats.org/spreadsheetml/2006/main">
  <c r="N104" i="5" l="1"/>
  <c r="N106" i="5" s="1"/>
  <c r="L104" i="5"/>
  <c r="L106" i="5" s="1"/>
  <c r="I104" i="5"/>
  <c r="I106" i="5" s="1"/>
  <c r="J102" i="5"/>
  <c r="J104" i="5" s="1"/>
  <c r="H102" i="5"/>
  <c r="H104" i="5" s="1"/>
  <c r="H106" i="5" s="1"/>
  <c r="J95" i="5"/>
  <c r="H95" i="5"/>
  <c r="L92" i="5"/>
  <c r="J92" i="5"/>
  <c r="H92" i="5"/>
  <c r="L88" i="5"/>
  <c r="J88" i="5"/>
  <c r="H88" i="5"/>
  <c r="L84" i="5"/>
  <c r="J84" i="5"/>
  <c r="H84" i="5"/>
  <c r="J83" i="5"/>
  <c r="H83" i="5"/>
  <c r="J81" i="5"/>
  <c r="H81" i="5"/>
  <c r="J80" i="5"/>
  <c r="H80" i="5"/>
  <c r="N78" i="5"/>
  <c r="N96" i="5" s="1"/>
  <c r="J78" i="5"/>
  <c r="H78" i="5"/>
  <c r="L76" i="5"/>
  <c r="J76" i="5"/>
  <c r="H76" i="5"/>
  <c r="L74" i="5"/>
  <c r="J74" i="5"/>
  <c r="H74" i="5"/>
  <c r="L73" i="5"/>
  <c r="J73" i="5"/>
  <c r="I73" i="5"/>
  <c r="L72" i="5"/>
  <c r="J72" i="5"/>
  <c r="H72" i="5"/>
  <c r="J71" i="5"/>
  <c r="I71" i="5"/>
  <c r="L70" i="5"/>
  <c r="J70" i="5"/>
  <c r="I70" i="5"/>
  <c r="I96" i="5" s="1"/>
  <c r="L69" i="5"/>
  <c r="J69" i="5"/>
  <c r="H69" i="5"/>
  <c r="L68" i="5"/>
  <c r="J68" i="5"/>
  <c r="H68" i="5"/>
  <c r="L66" i="5"/>
  <c r="J66" i="5"/>
  <c r="H66" i="5"/>
  <c r="L64" i="5"/>
  <c r="J64" i="5"/>
  <c r="H64" i="5"/>
  <c r="J63" i="5"/>
  <c r="H63" i="5"/>
  <c r="N60" i="5"/>
  <c r="L59" i="5"/>
  <c r="J59" i="5"/>
  <c r="I59" i="5"/>
  <c r="I60" i="5" s="1"/>
  <c r="L57" i="5"/>
  <c r="J57" i="5"/>
  <c r="H57" i="5"/>
  <c r="L55" i="5"/>
  <c r="J55" i="5"/>
  <c r="H55" i="5"/>
  <c r="L53" i="5"/>
  <c r="J53" i="5"/>
  <c r="H53" i="5"/>
  <c r="L51" i="5"/>
  <c r="J51" i="5"/>
  <c r="H51" i="5"/>
  <c r="L47" i="5"/>
  <c r="J47" i="5"/>
  <c r="H47" i="5"/>
  <c r="L45" i="5"/>
  <c r="J45" i="5"/>
  <c r="J60" i="5" s="1"/>
  <c r="E60" i="5" s="1"/>
  <c r="H45" i="5"/>
  <c r="L44" i="5"/>
  <c r="L60" i="5" s="1"/>
  <c r="J44" i="5"/>
  <c r="H44" i="5"/>
  <c r="N41" i="5"/>
  <c r="I41" i="5"/>
  <c r="L40" i="5"/>
  <c r="L41" i="5" s="1"/>
  <c r="J40" i="5"/>
  <c r="J41" i="5" s="1"/>
  <c r="E41" i="5" s="1"/>
  <c r="H40" i="5"/>
  <c r="H41" i="5" s="1"/>
  <c r="L35" i="5"/>
  <c r="J35" i="5"/>
  <c r="I35" i="5"/>
  <c r="I37" i="5" s="1"/>
  <c r="J34" i="5"/>
  <c r="H34" i="5"/>
  <c r="J33" i="5"/>
  <c r="H33" i="5"/>
  <c r="L32" i="5"/>
  <c r="J32" i="5"/>
  <c r="I32" i="5"/>
  <c r="J31" i="5"/>
  <c r="H31" i="5"/>
  <c r="J29" i="5"/>
  <c r="H29" i="5"/>
  <c r="J28" i="5"/>
  <c r="H28" i="5"/>
  <c r="J27" i="5"/>
  <c r="H27" i="5"/>
  <c r="J26" i="5"/>
  <c r="H26" i="5"/>
  <c r="J25" i="5"/>
  <c r="H25" i="5"/>
  <c r="N24" i="5"/>
  <c r="J24" i="5"/>
  <c r="H24" i="5"/>
  <c r="N22" i="5"/>
  <c r="J22" i="5"/>
  <c r="H22" i="5"/>
  <c r="N20" i="5"/>
  <c r="J20" i="5"/>
  <c r="H20" i="5"/>
  <c r="N18" i="5"/>
  <c r="J18" i="5"/>
  <c r="H18" i="5"/>
  <c r="N15" i="5"/>
  <c r="J15" i="5"/>
  <c r="H15" i="5"/>
  <c r="J14" i="5"/>
  <c r="H14" i="5"/>
  <c r="D8" i="5"/>
  <c r="H37" i="5" l="1"/>
  <c r="H98" i="5" s="1"/>
  <c r="H108" i="5" s="1"/>
  <c r="J37" i="5"/>
  <c r="L96" i="5"/>
  <c r="N37" i="5"/>
  <c r="N98" i="5" s="1"/>
  <c r="N108" i="5" s="1"/>
  <c r="H60" i="5"/>
  <c r="I98" i="5"/>
  <c r="I108" i="5" s="1"/>
  <c r="H96" i="5"/>
  <c r="J96" i="5"/>
  <c r="E96" i="5" s="1"/>
  <c r="L37" i="5"/>
  <c r="L98" i="5" s="1"/>
  <c r="L108" i="5" s="1"/>
  <c r="J98" i="5"/>
  <c r="E37" i="5"/>
  <c r="J106" i="5"/>
  <c r="E106" i="5" s="1"/>
  <c r="E104" i="5"/>
  <c r="J108" i="5" l="1"/>
  <c r="E108" i="5" s="1"/>
  <c r="E98" i="5"/>
</calcChain>
</file>

<file path=xl/sharedStrings.xml><?xml version="1.0" encoding="utf-8"?>
<sst xmlns="http://schemas.openxmlformats.org/spreadsheetml/2006/main" count="427" uniqueCount="209">
  <si>
    <t>a</t>
  </si>
  <si>
    <t>b</t>
  </si>
  <si>
    <t>DPH</t>
  </si>
  <si>
    <t>V module</t>
  </si>
  <si>
    <t>Hlavička1</t>
  </si>
  <si>
    <t>Mena</t>
  </si>
  <si>
    <t>Hlavička2</t>
  </si>
  <si>
    <t>Obdobie</t>
  </si>
  <si>
    <t>Rozpočet</t>
  </si>
  <si>
    <t>EUR</t>
  </si>
  <si>
    <t>Čerpanie</t>
  </si>
  <si>
    <t>za obdobie</t>
  </si>
  <si>
    <t>Mesiac 2011</t>
  </si>
  <si>
    <t>VK</t>
  </si>
  <si>
    <t>VF</t>
  </si>
  <si>
    <t>Konštrukcie</t>
  </si>
  <si>
    <t>D</t>
  </si>
  <si>
    <t>E</t>
  </si>
  <si>
    <t xml:space="preserve">Dodávateľ: </t>
  </si>
  <si>
    <t>Špecifikovaný</t>
  </si>
  <si>
    <t>Spolu</t>
  </si>
  <si>
    <t>Hmotnosť v tonách</t>
  </si>
  <si>
    <t>Suť v tonách</t>
  </si>
  <si>
    <t>materiál</t>
  </si>
  <si>
    <t>Prehľad rozpočtových nákladov v</t>
  </si>
  <si>
    <t>Súpis vykonaných prác a dodávok v</t>
  </si>
  <si>
    <t>Prehľad kalkulovaných nákladov v</t>
  </si>
  <si>
    <t>Por.</t>
  </si>
  <si>
    <t>Kód</t>
  </si>
  <si>
    <t>Kód položky</t>
  </si>
  <si>
    <t>Popis položky, stavebného dielu, remesla,</t>
  </si>
  <si>
    <t>Množstvo</t>
  </si>
  <si>
    <t>Merná</t>
  </si>
  <si>
    <t>Jednotková</t>
  </si>
  <si>
    <t>Pozícia</t>
  </si>
  <si>
    <t>Vyňatý</t>
  </si>
  <si>
    <t>Vysoká sadzba</t>
  </si>
  <si>
    <t>Typ</t>
  </si>
  <si>
    <t>číslo</t>
  </si>
  <si>
    <t>cen.</t>
  </si>
  <si>
    <t>výkaz-výmer</t>
  </si>
  <si>
    <t>výmera</t>
  </si>
  <si>
    <t>jednotka</t>
  </si>
  <si>
    <t>cena</t>
  </si>
  <si>
    <t>a práce</t>
  </si>
  <si>
    <t>%</t>
  </si>
  <si>
    <t>rozpočtované</t>
  </si>
  <si>
    <t>od začiatku</t>
  </si>
  <si>
    <t>dodatok</t>
  </si>
  <si>
    <t>z režimu stavba</t>
  </si>
  <si>
    <t>DPH ( materiál )</t>
  </si>
  <si>
    <t>položky</t>
  </si>
  <si>
    <t>Názov figúry</t>
  </si>
  <si>
    <t>Popis figúry</t>
  </si>
  <si>
    <t>Aritmetický výraz</t>
  </si>
  <si>
    <t>Hodnota</t>
  </si>
  <si>
    <t xml:space="preserve">Odberateľ: Mesto Pezinok </t>
  </si>
  <si>
    <t xml:space="preserve">Projektant: Ing. M. Varga, Ing. S. Majerčák </t>
  </si>
  <si>
    <t xml:space="preserve">JKSO : </t>
  </si>
  <si>
    <t>Dátum: 01.10.2019</t>
  </si>
  <si>
    <t>Stavba : Stavebná úprava pre zriadenie bezbariérového priechodu pre invalidných občanov</t>
  </si>
  <si>
    <t>Objekt : Na Mierovej ulici v Pezinku</t>
  </si>
  <si>
    <t>Budinská Daniela</t>
  </si>
  <si>
    <t>PRÁCE A DODÁVKY HSV</t>
  </si>
  <si>
    <t>1 - ZEMNE PRÁCE</t>
  </si>
  <si>
    <t>001</t>
  </si>
  <si>
    <t xml:space="preserve">11120-1101   </t>
  </si>
  <si>
    <t>Odstránenie krovín s koreňmi</t>
  </si>
  <si>
    <t>m2</t>
  </si>
  <si>
    <t xml:space="preserve">                    </t>
  </si>
  <si>
    <t>221</t>
  </si>
  <si>
    <t xml:space="preserve">11310-7112   </t>
  </si>
  <si>
    <t>Odstránenie podkladov alebo krytov z kameniva ťaž. hr. 100-200 mm, do 200 m2</t>
  </si>
  <si>
    <t>"existujúca časť vozovky :"   7,0 =   7,000</t>
  </si>
  <si>
    <t>"existujúci chodník :"           26,0 =   26,000</t>
  </si>
  <si>
    <t xml:space="preserve">11310-7131   </t>
  </si>
  <si>
    <t>Odstránenie podkladov alebo krytov z betónu prost. hr. do 150 mm, do 200 m2</t>
  </si>
  <si>
    <t>"existujúci chodník :"   26,0 =   26,000</t>
  </si>
  <si>
    <t xml:space="preserve">11310-7141   </t>
  </si>
  <si>
    <t>Odstránenie podkladov alebo krytov živičných hr. do 50 mm, do 200 m2</t>
  </si>
  <si>
    <t xml:space="preserve">11310-7144   </t>
  </si>
  <si>
    <t>Odstránenie podkladov alebo krytov živičných hr. 150-200 mm, do 200 m2</t>
  </si>
  <si>
    <t>272</t>
  </si>
  <si>
    <t xml:space="preserve">11320-2111   </t>
  </si>
  <si>
    <t>Vytrhanie krajníkov alebo obrubníkov stojatých</t>
  </si>
  <si>
    <t>m</t>
  </si>
  <si>
    <t xml:space="preserve">12000-1101   </t>
  </si>
  <si>
    <t>Príplatok za sťaženú vykopávku v blízkosti podzem. vedenia</t>
  </si>
  <si>
    <t>m3</t>
  </si>
  <si>
    <t xml:space="preserve">12220-1101   </t>
  </si>
  <si>
    <t>Odkopávky a prekopávky nezapaž. v horn. tr. 3 do 100 m3</t>
  </si>
  <si>
    <t xml:space="preserve">16270-1105   </t>
  </si>
  <si>
    <t>Vodorovné premiestnenie výkopu do 10000 m horn. tr. 1-4</t>
  </si>
  <si>
    <t>253</t>
  </si>
  <si>
    <t xml:space="preserve">16610-5111   </t>
  </si>
  <si>
    <t>Prehodenie výkopku horn. 1-4</t>
  </si>
  <si>
    <t xml:space="preserve">17410-1001   </t>
  </si>
  <si>
    <t>Zásyp zhutnený jám, šachiet, rýh, zárezov alebo okolo objektov do 100 m3</t>
  </si>
  <si>
    <t>"spätný zásyp :"   2,0 =   2,000</t>
  </si>
  <si>
    <t xml:space="preserve">18040-2111   </t>
  </si>
  <si>
    <t>Založenie parkového trávnika výsevom v rovine</t>
  </si>
  <si>
    <t>MAT</t>
  </si>
  <si>
    <t xml:space="preserve">005 724000   </t>
  </si>
  <si>
    <t>Zmes trávna parková sídlisková</t>
  </si>
  <si>
    <t>kg</t>
  </si>
  <si>
    <t xml:space="preserve">18120-1102   </t>
  </si>
  <si>
    <t>Úprava pláne zárezov v horn. tr. 1-4 so zhutnením</t>
  </si>
  <si>
    <t xml:space="preserve">18130-1103   </t>
  </si>
  <si>
    <t>Rozprestretie ornice, sklon do 1:5 do 500 m2 hr. do 20 cm</t>
  </si>
  <si>
    <t xml:space="preserve">103 715000   </t>
  </si>
  <si>
    <t>Substrát záhradnícky</t>
  </si>
  <si>
    <t>7,0*0,2 =   1,400</t>
  </si>
  <si>
    <t xml:space="preserve">1 - ZEMNE PRÁCE  spolu: </t>
  </si>
  <si>
    <t>4 - VODOROVNÉ KONŠTRUKCIE</t>
  </si>
  <si>
    <t xml:space="preserve">45157-7777   </t>
  </si>
  <si>
    <t>Podklad pod dlažbu z kameniva ťaženého hr. 30-100 mm "DK fr. 4-8"</t>
  </si>
  <si>
    <t xml:space="preserve">4 - VODOROVNÉ KONŠTRUKCIE  spolu: </t>
  </si>
  <si>
    <t>5 - KOMUNIKÁCIE</t>
  </si>
  <si>
    <t xml:space="preserve">56485-1111   </t>
  </si>
  <si>
    <t>Podklad zo štrkodrte hr. 150 mm "ŠD"</t>
  </si>
  <si>
    <t xml:space="preserve">57311-1112   </t>
  </si>
  <si>
    <t>Postrek živ. infiltračný s posypom kam. z asfaltu 1,0 kg/m2 "PS-I (0,7 kg / m2)"</t>
  </si>
  <si>
    <t>obnova komunikácie</t>
  </si>
  <si>
    <t xml:space="preserve">57321-1111   </t>
  </si>
  <si>
    <t>Postrek živičný spojovací z cestného asfaltu 0,5-0,7 kg/m2 "PS-A"</t>
  </si>
  <si>
    <t>"PS-A 0,2 kg/m2 :"   7,0 =   7,000</t>
  </si>
  <si>
    <t>"PS-A 0,5 kg/m2 :"   7,0 =   7,000</t>
  </si>
  <si>
    <t xml:space="preserve">57713-5111   </t>
  </si>
  <si>
    <t>Asfaltový betón ACo - II vrstva obrusná hr. 40 mm, š. do 3 m "ACo - II"</t>
  </si>
  <si>
    <t xml:space="preserve">57715-5212   </t>
  </si>
  <si>
    <t>Asfaltový betón ACp - II vrstva ložná hr. 60 mm, š. do 3 m "ACp - II"</t>
  </si>
  <si>
    <t xml:space="preserve">57717-1225   </t>
  </si>
  <si>
    <t>Betón asfaltový ACI - II š. do 3 m hr. 80 mm "ACI - II podkladná vrstva"</t>
  </si>
  <si>
    <t xml:space="preserve">59621-1120   </t>
  </si>
  <si>
    <t>Kladenie zámkovej dlažby pre chodcov hr. 60 mm do 50 m2 "DL"</t>
  </si>
  <si>
    <t>"chodník :"   25,0 =   25,000</t>
  </si>
  <si>
    <t xml:space="preserve">592 451800   </t>
  </si>
  <si>
    <t>Dlažba zámková o hr. 6 cm šedá</t>
  </si>
  <si>
    <t xml:space="preserve">5 - KOMUNIKÁCIE  spolu: </t>
  </si>
  <si>
    <t>9 - OSTATNÉ KONŠTRUKCIE A PRÁCE</t>
  </si>
  <si>
    <t xml:space="preserve">91311-       </t>
  </si>
  <si>
    <t>Montáž a demontáž dočasného dopravného značenia DDZ</t>
  </si>
  <si>
    <t xml:space="preserve">91451-1112   </t>
  </si>
  <si>
    <t>Montáž stĺpika dopravných značiek dĺžky do 3,5 m s betónovým základom a pätkou</t>
  </si>
  <si>
    <t>kus</t>
  </si>
  <si>
    <t>preloženie značky IP4</t>
  </si>
  <si>
    <t xml:space="preserve">91570-1111   </t>
  </si>
  <si>
    <t>Zhotovenie vodor. značenia krytu náterovými hmotami, čiary, zebry, šípky, nápisy</t>
  </si>
  <si>
    <t>"V13 :"   45,0 =   45,000</t>
  </si>
  <si>
    <t xml:space="preserve">91570-9111   </t>
  </si>
  <si>
    <t>Príplatok za reflexnú úpravu balotinovú</t>
  </si>
  <si>
    <t xml:space="preserve">91631-1123   </t>
  </si>
  <si>
    <t>Osadenie cest. obrubníka bet. stojatého, lôžko betón tr. C 12/15 s bočnou oporou</t>
  </si>
  <si>
    <t xml:space="preserve">592 174910   </t>
  </si>
  <si>
    <t>Obrubník cestný 100/15/26 so skosením</t>
  </si>
  <si>
    <t xml:space="preserve">592 1B0110   </t>
  </si>
  <si>
    <t>Obrubník cestný nábehový 100x20x15cm sivý</t>
  </si>
  <si>
    <t xml:space="preserve">91786-2111   </t>
  </si>
  <si>
    <t>Osad. chodník. obrubníka betón. stojatého s oporou do lôžka z betónu tr. C 12/15</t>
  </si>
  <si>
    <t xml:space="preserve">592 174320   </t>
  </si>
  <si>
    <t>Obrubník chodníkový 100x10x20</t>
  </si>
  <si>
    <t xml:space="preserve">91973-5111   </t>
  </si>
  <si>
    <t>Rezanie stávajúceho živičného krytu alebo podkladu hr. do 50 mm</t>
  </si>
  <si>
    <t>"existujúci chodník :"   8,0 =   8,000</t>
  </si>
  <si>
    <t xml:space="preserve">91973-5113   </t>
  </si>
  <si>
    <t>Rezanie stávajúceho živičného krytu alebo podkladu hr. 100-150 mm</t>
  </si>
  <si>
    <t>"existujúca vozovka :"   12,0 =   12,000</t>
  </si>
  <si>
    <t xml:space="preserve">96600-6132   </t>
  </si>
  <si>
    <t>Odstránenie dopravných značiek so stĺpikmi s betónovými pätkami</t>
  </si>
  <si>
    <t>"preloženie IP4 :"   1,0 =   1,000</t>
  </si>
  <si>
    <t xml:space="preserve">97908-2213   </t>
  </si>
  <si>
    <t>Vodorovná doprava sute po suchu do 1 km</t>
  </si>
  <si>
    <t>t</t>
  </si>
  <si>
    <t xml:space="preserve">97908-2219   </t>
  </si>
  <si>
    <t>Príplatok za každý ďalší 1 km sute</t>
  </si>
  <si>
    <t>21,29*9"km" =   191,610</t>
  </si>
  <si>
    <t xml:space="preserve">97908-7212   </t>
  </si>
  <si>
    <t>Nakladanie sute na dopravný prostriedok</t>
  </si>
  <si>
    <t xml:space="preserve">99511-7110   </t>
  </si>
  <si>
    <t>Betón 17 01 01 (O)</t>
  </si>
  <si>
    <t>"podklad :"      5,85 =   5,850</t>
  </si>
  <si>
    <t>"obrubníky :"   1,74 =   1,740</t>
  </si>
  <si>
    <t>uskladnenie stavebného odpadu (alt. recyklácia)</t>
  </si>
  <si>
    <t xml:space="preserve">99511-7151   </t>
  </si>
  <si>
    <t>Zemina a kamenivo netriedené s prímesami</t>
  </si>
  <si>
    <t>"podklad z kameniva :"   1,68+6,24 =   7,920</t>
  </si>
  <si>
    <t>"zemina prebytočná :"     4,0*1,7 =   6,800</t>
  </si>
  <si>
    <t>uskladnenie stavebného odpadu a prebytočného výkopku</t>
  </si>
  <si>
    <t xml:space="preserve">99511-7171   </t>
  </si>
  <si>
    <t>Bitúmenové zmesi - asfalty do frakcie 30 cm s prímesami</t>
  </si>
  <si>
    <t>3,150+2,548 =   5,698</t>
  </si>
  <si>
    <t xml:space="preserve">99822-3011   </t>
  </si>
  <si>
    <t>Presun hmôt pre pozemné komunikácie, kryt dláždený</t>
  </si>
  <si>
    <t xml:space="preserve">9 - OSTATNÉ KONŠTRUKCIE A PRÁCE  spolu: </t>
  </si>
  <si>
    <t xml:space="preserve">PRÁCE A DODÁVKY HSV  spolu: </t>
  </si>
  <si>
    <t>OSTATNÉ</t>
  </si>
  <si>
    <t>OST - vedľajšie rozpočtové náklady</t>
  </si>
  <si>
    <t>800</t>
  </si>
  <si>
    <t xml:space="preserve">00120-       </t>
  </si>
  <si>
    <t>Predpokladané vyvolané investície</t>
  </si>
  <si>
    <t>U</t>
  </si>
  <si>
    <t>odhad - vytýčenie podzemných sietí</t>
  </si>
  <si>
    <t xml:space="preserve">OST - vedľajšie rozpočtové náklady  spolu: </t>
  </si>
  <si>
    <t xml:space="preserve">OSTATNÉ  spolu: </t>
  </si>
  <si>
    <t>Za rozpočet celkom</t>
  </si>
  <si>
    <t>Spracoval: Budinská</t>
  </si>
  <si>
    <t>Figura</t>
  </si>
  <si>
    <t>Spracoval:</t>
  </si>
  <si>
    <t>Dátum: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</si>
</sst>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\ &quot;Sk&quot;_-;\-* #,##0\ &quot;Sk&quot;_-;_-* &quot;-&quot;\ &quot;Sk&quot;_-;_-@_-"/>
    <numFmt numFmtId="165" formatCode="#,##0.000"/>
    <numFmt numFmtId="166" formatCode="#,##0.00000"/>
    <numFmt numFmtId="167" formatCode="#,##0&quot; Sk&quot;;[Red]&quot;-&quot;#,##0&quot; Sk&quot;"/>
    <numFmt numFmtId="168" formatCode="0.000"/>
  </numFmts>
  <fonts count="21">
    <font>
      <sz val="10"/>
      <name val="Arial"/>
      <charset val="238"/>
    </font>
    <font>
      <sz val="8"/>
      <name val="Arial Narrow"/>
      <family val="2"/>
      <charset val="238"/>
    </font>
    <font>
      <b/>
      <sz val="10"/>
      <name val="Arial Narrow"/>
      <family val="2"/>
      <charset val="238"/>
    </font>
    <font>
      <b/>
      <sz val="8"/>
      <name val="Arial Narrow"/>
      <family val="2"/>
      <charset val="238"/>
    </font>
    <font>
      <sz val="10"/>
      <name val="Arial CE"/>
      <family val="2"/>
      <charset val="238"/>
    </font>
    <font>
      <sz val="10"/>
      <name val="Arial CE"/>
      <family val="2"/>
      <charset val="238"/>
    </font>
    <font>
      <b/>
      <sz val="7"/>
      <name val="Letter Gothic CE"/>
      <charset val="238"/>
    </font>
    <font>
      <sz val="8"/>
      <color indexed="12"/>
      <name val="Arial Narrow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8"/>
      <color indexed="62"/>
      <name val="Cambria"/>
      <family val="2"/>
      <charset val="238"/>
    </font>
    <font>
      <sz val="11"/>
      <color indexed="10"/>
      <name val="Calibri"/>
      <family val="2"/>
      <charset val="238"/>
    </font>
    <font>
      <sz val="8"/>
      <color indexed="9"/>
      <name val="Arial Narrow"/>
      <family val="2"/>
      <charset val="238"/>
    </font>
    <font>
      <b/>
      <sz val="8"/>
      <color indexed="9"/>
      <name val="Arial Narrow"/>
      <family val="2"/>
      <charset val="238"/>
    </font>
    <font>
      <b/>
      <sz val="18"/>
      <color theme="3"/>
      <name val="Calibri Light"/>
      <family val="2"/>
      <charset val="238"/>
      <scheme val="maj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8"/>
      <color indexed="17"/>
      <name val="Arial Narrow"/>
      <family val="2"/>
      <charset val="238"/>
    </font>
  </fonts>
  <fills count="29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0" fontId="6" fillId="0" borderId="1">
      <alignment vertical="center"/>
    </xf>
    <xf numFmtId="0" fontId="6" fillId="0" borderId="1" applyFont="0" applyFill="0" applyBorder="0">
      <alignment vertical="center"/>
    </xf>
    <xf numFmtId="167" fontId="6" fillId="0" borderId="1"/>
    <xf numFmtId="0" fontId="6" fillId="0" borderId="1" applyFont="0" applyFill="0"/>
    <xf numFmtId="164" fontId="5" fillId="0" borderId="0" applyFont="0" applyFill="0" applyBorder="0" applyAlignment="0" applyProtection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4" borderId="0" applyNumberFormat="0" applyBorder="0" applyAlignment="0" applyProtection="0"/>
    <xf numFmtId="0" fontId="8" fillId="6" borderId="0" applyNumberFormat="0" applyBorder="0" applyAlignment="0" applyProtection="0"/>
    <xf numFmtId="0" fontId="8" fillId="3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6" borderId="0" applyNumberFormat="0" applyBorder="0" applyAlignment="0" applyProtection="0"/>
    <xf numFmtId="0" fontId="8" fillId="4" borderId="0" applyNumberFormat="0" applyBorder="0" applyAlignment="0" applyProtection="0"/>
    <xf numFmtId="0" fontId="9" fillId="6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8" borderId="0" applyNumberFormat="0" applyBorder="0" applyAlignment="0" applyProtection="0"/>
    <xf numFmtId="0" fontId="9" fillId="6" borderId="0" applyNumberFormat="0" applyBorder="0" applyAlignment="0" applyProtection="0"/>
    <xf numFmtId="0" fontId="9" fillId="3" borderId="0" applyNumberFormat="0" applyBorder="0" applyAlignment="0" applyProtection="0"/>
    <xf numFmtId="0" fontId="10" fillId="0" borderId="2" applyNumberFormat="0" applyFill="0" applyAlignment="0" applyProtection="0"/>
    <xf numFmtId="0" fontId="5" fillId="0" borderId="0"/>
    <xf numFmtId="0" fontId="11" fillId="0" borderId="0" applyNumberFormat="0" applyFill="0" applyBorder="0" applyAlignment="0" applyProtection="0"/>
    <xf numFmtId="0" fontId="4" fillId="0" borderId="0"/>
    <xf numFmtId="0" fontId="6" fillId="0" borderId="3" applyBorder="0">
      <alignment vertical="center"/>
    </xf>
    <xf numFmtId="0" fontId="12" fillId="0" borderId="0" applyNumberFormat="0" applyFill="0" applyBorder="0" applyAlignment="0" applyProtection="0"/>
    <xf numFmtId="0" fontId="6" fillId="0" borderId="3">
      <alignment vertical="center"/>
    </xf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17" applyNumberFormat="0" applyFill="0" applyAlignment="0" applyProtection="0"/>
    <xf numFmtId="0" fontId="18" fillId="11" borderId="0" applyNumberFormat="0" applyBorder="0" applyAlignment="0" applyProtection="0"/>
    <xf numFmtId="0" fontId="18" fillId="12" borderId="0" applyNumberFormat="0" applyBorder="0" applyAlignment="0" applyProtection="0"/>
    <xf numFmtId="0" fontId="19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9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9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9" fillId="22" borderId="0" applyNumberFormat="0" applyBorder="0" applyAlignment="0" applyProtection="0"/>
    <xf numFmtId="0" fontId="18" fillId="23" borderId="0" applyNumberFormat="0" applyBorder="0" applyAlignment="0" applyProtection="0"/>
    <xf numFmtId="0" fontId="18" fillId="24" borderId="0" applyNumberFormat="0" applyBorder="0" applyAlignment="0" applyProtection="0"/>
    <xf numFmtId="0" fontId="19" fillId="25" borderId="0" applyNumberFormat="0" applyBorder="0" applyAlignment="0" applyProtection="0"/>
    <xf numFmtId="0" fontId="18" fillId="26" borderId="0" applyNumberFormat="0" applyBorder="0" applyAlignment="0" applyProtection="0"/>
    <xf numFmtId="0" fontId="18" fillId="27" borderId="0" applyNumberFormat="0" applyBorder="0" applyAlignment="0" applyProtection="0"/>
    <xf numFmtId="0" fontId="19" fillId="28" borderId="0" applyNumberFormat="0" applyBorder="0" applyAlignment="0" applyProtection="0"/>
  </cellStyleXfs>
  <cellXfs count="73">
    <xf numFmtId="0" fontId="0" fillId="0" borderId="0" xfId="0"/>
    <xf numFmtId="0" fontId="1" fillId="0" borderId="0" xfId="0" applyFont="1" applyProtection="1"/>
    <xf numFmtId="49" fontId="1" fillId="0" borderId="0" xfId="0" applyNumberFormat="1" applyFont="1" applyAlignment="1" applyProtection="1">
      <alignment horizontal="center"/>
    </xf>
    <xf numFmtId="49" fontId="1" fillId="0" borderId="0" xfId="0" applyNumberFormat="1" applyFont="1" applyAlignment="1" applyProtection="1"/>
    <xf numFmtId="0" fontId="2" fillId="0" borderId="0" xfId="0" applyFont="1" applyProtection="1"/>
    <xf numFmtId="165" fontId="1" fillId="0" borderId="0" xfId="0" applyNumberFormat="1" applyFont="1" applyProtection="1"/>
    <xf numFmtId="4" fontId="1" fillId="0" borderId="0" xfId="0" applyNumberFormat="1" applyFont="1" applyProtection="1"/>
    <xf numFmtId="166" fontId="1" fillId="0" borderId="0" xfId="0" applyNumberFormat="1" applyFont="1" applyProtection="1"/>
    <xf numFmtId="49" fontId="1" fillId="0" borderId="0" xfId="0" applyNumberFormat="1" applyFont="1" applyProtection="1"/>
    <xf numFmtId="0" fontId="3" fillId="0" borderId="0" xfId="0" applyFont="1" applyProtection="1"/>
    <xf numFmtId="0" fontId="1" fillId="0" borderId="4" xfId="0" applyNumberFormat="1" applyFont="1" applyBorder="1" applyAlignment="1" applyProtection="1">
      <alignment horizontal="center"/>
    </xf>
    <xf numFmtId="0" fontId="1" fillId="0" borderId="5" xfId="0" applyNumberFormat="1" applyFont="1" applyBorder="1" applyAlignment="1" applyProtection="1">
      <alignment horizontal="center"/>
    </xf>
    <xf numFmtId="0" fontId="1" fillId="0" borderId="6" xfId="0" applyNumberFormat="1" applyFont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</xf>
    <xf numFmtId="0" fontId="7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</xf>
    <xf numFmtId="0" fontId="3" fillId="0" borderId="0" xfId="0" applyFont="1" applyProtection="1">
      <protection locked="0"/>
    </xf>
    <xf numFmtId="0" fontId="1" fillId="0" borderId="0" xfId="0" applyFont="1" applyProtection="1">
      <protection locked="0"/>
    </xf>
    <xf numFmtId="0" fontId="3" fillId="0" borderId="0" xfId="0" applyFont="1" applyAlignment="1" applyProtection="1">
      <alignment horizontal="right"/>
      <protection locked="0"/>
    </xf>
    <xf numFmtId="49" fontId="1" fillId="0" borderId="0" xfId="0" applyNumberFormat="1" applyFont="1" applyAlignment="1" applyProtection="1">
      <alignment horizontal="center"/>
      <protection locked="0"/>
    </xf>
    <xf numFmtId="49" fontId="1" fillId="0" borderId="0" xfId="0" applyNumberFormat="1" applyFont="1" applyAlignment="1" applyProtection="1">
      <protection locked="0"/>
    </xf>
    <xf numFmtId="165" fontId="1" fillId="0" borderId="0" xfId="0" applyNumberFormat="1" applyFont="1" applyProtection="1">
      <protection locked="0"/>
    </xf>
    <xf numFmtId="49" fontId="1" fillId="0" borderId="0" xfId="0" applyNumberFormat="1" applyFont="1" applyAlignment="1" applyProtection="1">
      <alignment horizontal="left"/>
      <protection locked="0"/>
    </xf>
    <xf numFmtId="165" fontId="1" fillId="0" borderId="0" xfId="0" applyNumberFormat="1" applyFont="1" applyAlignment="1" applyProtection="1">
      <alignment horizontal="right"/>
      <protection locked="0"/>
    </xf>
    <xf numFmtId="0" fontId="1" fillId="0" borderId="0" xfId="0" applyFont="1" applyAlignment="1" applyProtection="1">
      <alignment horizontal="right" vertical="top"/>
    </xf>
    <xf numFmtId="49" fontId="1" fillId="0" borderId="0" xfId="0" applyNumberFormat="1" applyFont="1" applyAlignment="1" applyProtection="1">
      <alignment horizontal="center" vertical="top"/>
    </xf>
    <xf numFmtId="49" fontId="1" fillId="0" borderId="0" xfId="0" applyNumberFormat="1" applyFont="1" applyAlignment="1" applyProtection="1">
      <alignment vertical="top"/>
    </xf>
    <xf numFmtId="0" fontId="1" fillId="0" borderId="0" xfId="0" applyFont="1" applyAlignment="1" applyProtection="1">
      <alignment vertical="top"/>
    </xf>
    <xf numFmtId="165" fontId="1" fillId="0" borderId="0" xfId="0" applyNumberFormat="1" applyFont="1" applyAlignment="1" applyProtection="1">
      <alignment vertical="top"/>
    </xf>
    <xf numFmtId="4" fontId="1" fillId="0" borderId="0" xfId="0" applyNumberFormat="1" applyFont="1" applyAlignment="1" applyProtection="1">
      <alignment vertical="top"/>
    </xf>
    <xf numFmtId="166" fontId="1" fillId="0" borderId="0" xfId="0" applyNumberFormat="1" applyFont="1" applyAlignment="1" applyProtection="1">
      <alignment vertical="top"/>
    </xf>
    <xf numFmtId="0" fontId="1" fillId="0" borderId="0" xfId="0" applyFont="1" applyAlignment="1" applyProtection="1">
      <alignment horizontal="center" vertical="top"/>
    </xf>
    <xf numFmtId="168" fontId="1" fillId="0" borderId="0" xfId="0" applyNumberFormat="1" applyFont="1" applyAlignment="1" applyProtection="1">
      <alignment vertical="top"/>
    </xf>
    <xf numFmtId="0" fontId="13" fillId="0" borderId="0" xfId="27" applyFont="1"/>
    <xf numFmtId="0" fontId="14" fillId="0" borderId="0" xfId="27" applyFont="1"/>
    <xf numFmtId="49" fontId="14" fillId="0" borderId="0" xfId="27" applyNumberFormat="1" applyFont="1"/>
    <xf numFmtId="0" fontId="1" fillId="0" borderId="12" xfId="0" applyFont="1" applyBorder="1" applyAlignment="1" applyProtection="1">
      <alignment horizontal="left"/>
      <protection locked="0"/>
    </xf>
    <xf numFmtId="0" fontId="1" fillId="0" borderId="8" xfId="0" applyNumberFormat="1" applyFont="1" applyBorder="1" applyAlignment="1" applyProtection="1">
      <alignment horizontal="center"/>
      <protection locked="0"/>
    </xf>
    <xf numFmtId="0" fontId="1" fillId="0" borderId="13" xfId="0" applyFont="1" applyBorder="1" applyAlignment="1" applyProtection="1">
      <alignment horizontal="left"/>
      <protection locked="0"/>
    </xf>
    <xf numFmtId="0" fontId="1" fillId="0" borderId="13" xfId="0" applyFont="1" applyBorder="1" applyAlignment="1" applyProtection="1">
      <alignment horizontal="left" vertical="center"/>
      <protection locked="0"/>
    </xf>
    <xf numFmtId="0" fontId="1" fillId="0" borderId="9" xfId="0" applyNumberFormat="1" applyFont="1" applyBorder="1" applyAlignment="1" applyProtection="1">
      <alignment horizontal="center"/>
      <protection locked="0"/>
    </xf>
    <xf numFmtId="0" fontId="1" fillId="0" borderId="14" xfId="0" applyNumberFormat="1" applyFont="1" applyBorder="1" applyAlignment="1" applyProtection="1">
      <alignment horizontal="center"/>
    </xf>
    <xf numFmtId="0" fontId="1" fillId="0" borderId="15" xfId="0" applyNumberFormat="1" applyFont="1" applyBorder="1" applyAlignment="1" applyProtection="1">
      <alignment horizontal="center"/>
    </xf>
    <xf numFmtId="0" fontId="1" fillId="0" borderId="12" xfId="0" applyFont="1" applyBorder="1" applyAlignment="1" applyProtection="1">
      <alignment horizontal="center"/>
    </xf>
    <xf numFmtId="0" fontId="1" fillId="0" borderId="10" xfId="0" applyFont="1" applyBorder="1" applyAlignment="1" applyProtection="1">
      <alignment horizontal="centerContinuous"/>
    </xf>
    <xf numFmtId="0" fontId="1" fillId="0" borderId="16" xfId="0" applyFont="1" applyBorder="1" applyAlignment="1" applyProtection="1">
      <alignment horizontal="centerContinuous"/>
    </xf>
    <xf numFmtId="0" fontId="1" fillId="0" borderId="11" xfId="0" applyFont="1" applyBorder="1" applyAlignment="1" applyProtection="1">
      <alignment horizontal="centerContinuous"/>
    </xf>
    <xf numFmtId="0" fontId="1" fillId="0" borderId="13" xfId="0" applyFont="1" applyBorder="1" applyAlignment="1" applyProtection="1">
      <alignment horizontal="center"/>
    </xf>
    <xf numFmtId="0" fontId="1" fillId="0" borderId="13" xfId="0" applyFont="1" applyBorder="1" applyAlignment="1" applyProtection="1">
      <alignment horizontal="center" vertical="center"/>
    </xf>
    <xf numFmtId="0" fontId="1" fillId="0" borderId="9" xfId="0" applyFont="1" applyBorder="1" applyAlignment="1" applyProtection="1">
      <alignment horizontal="center"/>
    </xf>
    <xf numFmtId="49" fontId="1" fillId="0" borderId="0" xfId="0" applyNumberFormat="1" applyFont="1" applyAlignment="1" applyProtection="1">
      <alignment horizontal="left"/>
    </xf>
    <xf numFmtId="49" fontId="1" fillId="0" borderId="0" xfId="0" applyNumberFormat="1" applyFont="1" applyAlignment="1" applyProtection="1">
      <alignment horizontal="left" vertical="top" wrapText="1"/>
    </xf>
    <xf numFmtId="49" fontId="3" fillId="0" borderId="0" xfId="0" applyNumberFormat="1" applyFont="1" applyAlignment="1" applyProtection="1">
      <alignment vertical="top"/>
    </xf>
    <xf numFmtId="49" fontId="7" fillId="0" borderId="0" xfId="0" applyNumberFormat="1" applyFont="1" applyAlignment="1" applyProtection="1">
      <alignment horizontal="left" vertical="top" wrapText="1"/>
    </xf>
    <xf numFmtId="165" fontId="7" fillId="0" borderId="0" xfId="0" applyNumberFormat="1" applyFont="1" applyAlignment="1" applyProtection="1">
      <alignment vertical="top"/>
    </xf>
    <xf numFmtId="0" fontId="7" fillId="0" borderId="0" xfId="0" applyFont="1" applyAlignment="1" applyProtection="1">
      <alignment vertical="top"/>
    </xf>
    <xf numFmtId="4" fontId="7" fillId="0" borderId="0" xfId="0" applyNumberFormat="1" applyFont="1" applyAlignment="1" applyProtection="1">
      <alignment vertical="top"/>
    </xf>
    <xf numFmtId="166" fontId="7" fillId="0" borderId="0" xfId="0" applyNumberFormat="1" applyFont="1" applyAlignment="1" applyProtection="1">
      <alignment vertical="top"/>
    </xf>
    <xf numFmtId="0" fontId="7" fillId="0" borderId="0" xfId="0" applyFont="1" applyAlignment="1" applyProtection="1">
      <alignment horizontal="center" vertical="top"/>
    </xf>
    <xf numFmtId="168" fontId="7" fillId="0" borderId="0" xfId="0" applyNumberFormat="1" applyFont="1" applyAlignment="1" applyProtection="1">
      <alignment vertical="top"/>
    </xf>
    <xf numFmtId="49" fontId="13" fillId="0" borderId="0" xfId="27" applyNumberFormat="1" applyFont="1"/>
    <xf numFmtId="49" fontId="1" fillId="0" borderId="0" xfId="0" applyNumberFormat="1" applyFont="1" applyAlignment="1" applyProtection="1">
      <alignment horizontal="right" vertical="top" wrapText="1"/>
    </xf>
    <xf numFmtId="4" fontId="3" fillId="0" borderId="0" xfId="0" applyNumberFormat="1" applyFont="1" applyAlignment="1" applyProtection="1">
      <alignment vertical="top"/>
    </xf>
    <xf numFmtId="166" fontId="3" fillId="0" borderId="0" xfId="0" applyNumberFormat="1" applyFont="1" applyAlignment="1" applyProtection="1">
      <alignment vertical="top"/>
    </xf>
    <xf numFmtId="165" fontId="3" fillId="0" borderId="0" xfId="0" applyNumberFormat="1" applyFont="1" applyAlignment="1" applyProtection="1">
      <alignment vertical="top"/>
    </xf>
    <xf numFmtId="49" fontId="20" fillId="0" borderId="0" xfId="0" applyNumberFormat="1" applyFont="1" applyAlignment="1" applyProtection="1">
      <alignment horizontal="left" vertical="top" wrapText="1"/>
    </xf>
    <xf numFmtId="165" fontId="20" fillId="0" borderId="0" xfId="0" applyNumberFormat="1" applyFont="1" applyAlignment="1" applyProtection="1">
      <alignment vertical="top"/>
    </xf>
    <xf numFmtId="0" fontId="20" fillId="0" borderId="0" xfId="0" applyFont="1" applyAlignment="1" applyProtection="1">
      <alignment vertical="top"/>
    </xf>
    <xf numFmtId="4" fontId="20" fillId="0" borderId="0" xfId="0" applyNumberFormat="1" applyFont="1" applyAlignment="1" applyProtection="1">
      <alignment vertical="top"/>
    </xf>
    <xf numFmtId="166" fontId="20" fillId="0" borderId="0" xfId="0" applyNumberFormat="1" applyFont="1" applyAlignment="1" applyProtection="1">
      <alignment vertical="top"/>
    </xf>
    <xf numFmtId="0" fontId="20" fillId="0" borderId="0" xfId="0" applyFont="1" applyAlignment="1" applyProtection="1">
      <alignment horizontal="center" vertical="top"/>
    </xf>
    <xf numFmtId="168" fontId="20" fillId="0" borderId="0" xfId="0" applyNumberFormat="1" applyFont="1" applyAlignment="1" applyProtection="1">
      <alignment vertical="top"/>
    </xf>
    <xf numFmtId="49" fontId="3" fillId="0" borderId="0" xfId="0" applyNumberFormat="1" applyFont="1" applyAlignment="1" applyProtection="1">
      <alignment horizontal="left" vertical="top" wrapText="1"/>
    </xf>
  </cellXfs>
  <cellStyles count="52">
    <cellStyle name="1 000 Sk" xfId="1"/>
    <cellStyle name="1 000,-  Sk" xfId="2"/>
    <cellStyle name="1 000,- Kč" xfId="3"/>
    <cellStyle name="1 000,- Sk" xfId="4"/>
    <cellStyle name="1000 Sk_fakturuj99" xfId="5"/>
    <cellStyle name="20 % – Zvýraznění1" xfId="6"/>
    <cellStyle name="20 % – Zvýraznění2" xfId="7"/>
    <cellStyle name="20 % – Zvýraznění3" xfId="8"/>
    <cellStyle name="20 % – Zvýraznění4" xfId="9"/>
    <cellStyle name="20 % – Zvýraznění5" xfId="10"/>
    <cellStyle name="20 % – Zvýraznění6" xfId="11"/>
    <cellStyle name="20 % - zvýraznenie1" xfId="34" builtinId="30" hidden="1"/>
    <cellStyle name="20 % - zvýraznenie2" xfId="37" builtinId="34" hidden="1"/>
    <cellStyle name="20 % - zvýraznenie3" xfId="40" builtinId="38" hidden="1"/>
    <cellStyle name="20 % - zvýraznenie4" xfId="43" builtinId="42" hidden="1"/>
    <cellStyle name="20 % - zvýraznenie5" xfId="46" builtinId="46" hidden="1"/>
    <cellStyle name="20 % - zvýraznenie6" xfId="49" builtinId="50" hidden="1"/>
    <cellStyle name="40 % – Zvýraznění1" xfId="12"/>
    <cellStyle name="40 % – Zvýraznění2" xfId="13"/>
    <cellStyle name="40 % – Zvýraznění3" xfId="14"/>
    <cellStyle name="40 % – Zvýraznění4" xfId="15"/>
    <cellStyle name="40 % – Zvýraznění5" xfId="16"/>
    <cellStyle name="40 % – Zvýraznění6" xfId="17"/>
    <cellStyle name="40 % - zvýraznenie1" xfId="35" builtinId="31" hidden="1"/>
    <cellStyle name="40 % - zvýraznenie2" xfId="38" builtinId="35" hidden="1"/>
    <cellStyle name="40 % - zvýraznenie3" xfId="41" builtinId="39" hidden="1"/>
    <cellStyle name="40 % - zvýraznenie4" xfId="44" builtinId="43" hidden="1"/>
    <cellStyle name="40 % - zvýraznenie5" xfId="47" builtinId="47" hidden="1"/>
    <cellStyle name="40 % - zvýraznenie6" xfId="50" builtinId="51" hidden="1"/>
    <cellStyle name="60 % – Zvýraznění1" xfId="18"/>
    <cellStyle name="60 % – Zvýraznění2" xfId="19"/>
    <cellStyle name="60 % – Zvýraznění3" xfId="20"/>
    <cellStyle name="60 % – Zvýraznění4" xfId="21"/>
    <cellStyle name="60 % – Zvýraznění5" xfId="22"/>
    <cellStyle name="60 % – Zvýraznění6" xfId="23"/>
    <cellStyle name="60 % - zvýraznenie1" xfId="36" builtinId="32" hidden="1"/>
    <cellStyle name="60 % - zvýraznenie2" xfId="39" builtinId="36" hidden="1"/>
    <cellStyle name="60 % - zvýraznenie3" xfId="42" builtinId="40" hidden="1"/>
    <cellStyle name="60 % - zvýraznenie4" xfId="45" builtinId="44" hidden="1"/>
    <cellStyle name="60 % - zvýraznenie5" xfId="48" builtinId="48" hidden="1"/>
    <cellStyle name="60 % - zvýraznenie6" xfId="51" builtinId="52" hidden="1"/>
    <cellStyle name="Celkem" xfId="24"/>
    <cellStyle name="data" xfId="25"/>
    <cellStyle name="Název" xfId="26"/>
    <cellStyle name="Normálna" xfId="0" builtinId="0"/>
    <cellStyle name="normálne_KLs" xfId="27"/>
    <cellStyle name="Spolu" xfId="33" builtinId="25" hidden="1"/>
    <cellStyle name="TEXT" xfId="28"/>
    <cellStyle name="Text upozornění" xfId="29"/>
    <cellStyle name="Text upozornenia" xfId="32" builtinId="11" hidden="1"/>
    <cellStyle name="TEXT1" xfId="30"/>
    <cellStyle name="Titul" xfId="31" builtinId="15" hidde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08"/>
  <sheetViews>
    <sheetView tabSelected="1" workbookViewId="0">
      <selection activeCell="E6" sqref="E6"/>
    </sheetView>
  </sheetViews>
  <sheetFormatPr defaultRowHeight="12.75"/>
  <cols>
    <col min="1" max="1" width="6.7109375" style="24" customWidth="1"/>
    <col min="2" max="2" width="3.7109375" style="25" customWidth="1"/>
    <col min="3" max="3" width="13" style="26" customWidth="1"/>
    <col min="4" max="4" width="35.7109375" style="51" customWidth="1"/>
    <col min="5" max="5" width="10.7109375" style="28" customWidth="1"/>
    <col min="6" max="6" width="5.28515625" style="27" customWidth="1"/>
    <col min="7" max="7" width="8.7109375" style="29" customWidth="1"/>
    <col min="8" max="9" width="9.7109375" style="29" hidden="1" customWidth="1"/>
    <col min="10" max="10" width="9.7109375" style="29" customWidth="1"/>
    <col min="11" max="11" width="7.42578125" style="30" hidden="1" customWidth="1"/>
    <col min="12" max="12" width="8.28515625" style="30" hidden="1" customWidth="1"/>
    <col min="13" max="13" width="9.140625" style="28" hidden="1" customWidth="1"/>
    <col min="14" max="14" width="7" style="28" hidden="1" customWidth="1"/>
    <col min="15" max="15" width="3.5703125" style="27" customWidth="1"/>
    <col min="16" max="16" width="12.7109375" style="27" hidden="1" customWidth="1"/>
    <col min="17" max="19" width="13.28515625" style="28" hidden="1" customWidth="1"/>
    <col min="20" max="20" width="10.5703125" style="31" hidden="1" customWidth="1"/>
    <col min="21" max="21" width="10.28515625" style="31" hidden="1" customWidth="1"/>
    <col min="22" max="22" width="5.7109375" style="31" hidden="1" customWidth="1"/>
    <col min="23" max="23" width="9.140625" style="32"/>
    <col min="24" max="25" width="5.7109375" style="27" customWidth="1"/>
    <col min="26" max="26" width="7.5703125" style="27" customWidth="1"/>
    <col min="27" max="27" width="24.85546875" style="27" customWidth="1"/>
    <col min="28" max="28" width="4.28515625" style="27" customWidth="1"/>
    <col min="29" max="29" width="8.28515625" style="27" customWidth="1"/>
    <col min="30" max="30" width="8.7109375" style="27" customWidth="1"/>
    <col min="31" max="34" width="9.140625" style="27"/>
    <col min="35" max="16384" width="9.140625" style="1"/>
  </cols>
  <sheetData>
    <row r="1" spans="1:34">
      <c r="A1" s="9" t="s">
        <v>56</v>
      </c>
      <c r="B1" s="1"/>
      <c r="C1" s="1"/>
      <c r="D1" s="1"/>
      <c r="E1" s="9" t="s">
        <v>207</v>
      </c>
      <c r="F1" s="1"/>
      <c r="G1" s="6"/>
      <c r="H1" s="1"/>
      <c r="I1" s="1"/>
      <c r="J1" s="6"/>
      <c r="K1" s="7"/>
      <c r="L1" s="1"/>
      <c r="M1" s="1"/>
      <c r="N1" s="1"/>
      <c r="O1" s="1"/>
      <c r="P1" s="1"/>
      <c r="Q1" s="5"/>
      <c r="R1" s="5"/>
      <c r="S1" s="5"/>
      <c r="T1" s="1"/>
      <c r="U1" s="1"/>
      <c r="V1" s="1"/>
      <c r="W1" s="1"/>
      <c r="X1" s="1"/>
      <c r="Y1" s="1"/>
      <c r="Z1" s="33" t="s">
        <v>3</v>
      </c>
      <c r="AA1" s="60" t="s">
        <v>4</v>
      </c>
      <c r="AB1" s="33" t="s">
        <v>5</v>
      </c>
      <c r="AC1" s="33" t="s">
        <v>6</v>
      </c>
      <c r="AD1" s="33" t="s">
        <v>7</v>
      </c>
      <c r="AE1" s="1"/>
      <c r="AF1" s="1"/>
      <c r="AG1" s="1"/>
      <c r="AH1" s="1"/>
    </row>
    <row r="2" spans="1:34">
      <c r="A2" s="9" t="s">
        <v>57</v>
      </c>
      <c r="B2" s="1"/>
      <c r="C2" s="1"/>
      <c r="D2" s="1"/>
      <c r="E2" s="9" t="s">
        <v>58</v>
      </c>
      <c r="F2" s="1"/>
      <c r="G2" s="6"/>
      <c r="H2" s="8"/>
      <c r="I2" s="1"/>
      <c r="J2" s="6"/>
      <c r="K2" s="7"/>
      <c r="L2" s="1"/>
      <c r="M2" s="1"/>
      <c r="N2" s="1"/>
      <c r="O2" s="1"/>
      <c r="P2" s="1"/>
      <c r="Q2" s="5"/>
      <c r="R2" s="5"/>
      <c r="S2" s="5"/>
      <c r="T2" s="1"/>
      <c r="U2" s="1"/>
      <c r="V2" s="1"/>
      <c r="W2" s="1"/>
      <c r="X2" s="1"/>
      <c r="Y2" s="1"/>
      <c r="Z2" s="33" t="s">
        <v>8</v>
      </c>
      <c r="AA2" s="34" t="s">
        <v>24</v>
      </c>
      <c r="AB2" s="34" t="s">
        <v>9</v>
      </c>
      <c r="AC2" s="34"/>
      <c r="AD2" s="35"/>
      <c r="AE2" s="1"/>
      <c r="AF2" s="1"/>
      <c r="AG2" s="1"/>
      <c r="AH2" s="1"/>
    </row>
    <row r="3" spans="1:34">
      <c r="A3" s="9" t="s">
        <v>18</v>
      </c>
      <c r="B3" s="1"/>
      <c r="C3" s="1"/>
      <c r="D3" s="1"/>
      <c r="E3" s="9" t="s">
        <v>208</v>
      </c>
      <c r="F3" s="1"/>
      <c r="G3" s="6"/>
      <c r="H3" s="1"/>
      <c r="I3" s="1"/>
      <c r="J3" s="6"/>
      <c r="K3" s="7"/>
      <c r="L3" s="1"/>
      <c r="M3" s="1"/>
      <c r="N3" s="1"/>
      <c r="O3" s="1"/>
      <c r="P3" s="1"/>
      <c r="Q3" s="5"/>
      <c r="R3" s="5"/>
      <c r="S3" s="5"/>
      <c r="T3" s="1"/>
      <c r="U3" s="1"/>
      <c r="V3" s="1"/>
      <c r="W3" s="1"/>
      <c r="X3" s="1"/>
      <c r="Y3" s="1"/>
      <c r="Z3" s="33" t="s">
        <v>10</v>
      </c>
      <c r="AA3" s="34" t="s">
        <v>25</v>
      </c>
      <c r="AB3" s="34" t="s">
        <v>9</v>
      </c>
      <c r="AC3" s="34" t="s">
        <v>11</v>
      </c>
      <c r="AD3" s="35" t="s">
        <v>12</v>
      </c>
      <c r="AE3" s="1"/>
      <c r="AF3" s="1"/>
      <c r="AG3" s="1"/>
      <c r="AH3" s="1"/>
    </row>
    <row r="4" spans="1:34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5"/>
      <c r="R4" s="5"/>
      <c r="S4" s="5"/>
      <c r="T4" s="1"/>
      <c r="U4" s="1"/>
      <c r="V4" s="1"/>
      <c r="W4" s="1"/>
      <c r="X4" s="1"/>
      <c r="Y4" s="1"/>
      <c r="Z4" s="33" t="s">
        <v>13</v>
      </c>
      <c r="AA4" s="34" t="s">
        <v>26</v>
      </c>
      <c r="AB4" s="34" t="s">
        <v>9</v>
      </c>
      <c r="AC4" s="34"/>
      <c r="AD4" s="35"/>
      <c r="AE4" s="1"/>
      <c r="AF4" s="1"/>
      <c r="AG4" s="1"/>
      <c r="AH4" s="1"/>
    </row>
    <row r="5" spans="1:34">
      <c r="A5" s="9" t="s">
        <v>60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5"/>
      <c r="R5" s="5"/>
      <c r="S5" s="5"/>
      <c r="T5" s="1"/>
      <c r="U5" s="1"/>
      <c r="V5" s="1"/>
      <c r="W5" s="1"/>
      <c r="X5" s="1"/>
      <c r="Y5" s="1"/>
      <c r="Z5" s="33" t="s">
        <v>14</v>
      </c>
      <c r="AA5" s="34" t="s">
        <v>25</v>
      </c>
      <c r="AB5" s="34" t="s">
        <v>9</v>
      </c>
      <c r="AC5" s="34" t="s">
        <v>11</v>
      </c>
      <c r="AD5" s="35" t="s">
        <v>12</v>
      </c>
      <c r="AE5" s="1"/>
      <c r="AF5" s="1"/>
      <c r="AG5" s="1"/>
      <c r="AH5" s="1"/>
    </row>
    <row r="6" spans="1:34">
      <c r="A6" s="9" t="s">
        <v>61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5"/>
      <c r="R6" s="5"/>
      <c r="S6" s="5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</row>
    <row r="7" spans="1:34">
      <c r="A7" s="9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5"/>
      <c r="R7" s="5"/>
      <c r="S7" s="5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34" ht="14.25" thickBot="1">
      <c r="A8" s="1"/>
      <c r="B8" s="2"/>
      <c r="C8" s="3"/>
      <c r="D8" s="4" t="str">
        <f>CONCATENATE(AA2," ",AB2," ",AC2," ",AD2)</f>
        <v xml:space="preserve">Prehľad rozpočtových nákladov v EUR  </v>
      </c>
      <c r="E8" s="5"/>
      <c r="F8" s="1"/>
      <c r="G8" s="6"/>
      <c r="H8" s="6"/>
      <c r="I8" s="6"/>
      <c r="J8" s="6"/>
      <c r="K8" s="7"/>
      <c r="L8" s="7"/>
      <c r="M8" s="5"/>
      <c r="N8" s="5"/>
      <c r="O8" s="1"/>
      <c r="P8" s="1"/>
      <c r="Q8" s="5"/>
      <c r="R8" s="5"/>
      <c r="S8" s="5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</row>
    <row r="9" spans="1:34" ht="13.5" thickTop="1">
      <c r="A9" s="43" t="s">
        <v>27</v>
      </c>
      <c r="B9" s="43" t="s">
        <v>28</v>
      </c>
      <c r="C9" s="43" t="s">
        <v>29</v>
      </c>
      <c r="D9" s="43" t="s">
        <v>30</v>
      </c>
      <c r="E9" s="43" t="s">
        <v>31</v>
      </c>
      <c r="F9" s="43" t="s">
        <v>32</v>
      </c>
      <c r="G9" s="43" t="s">
        <v>33</v>
      </c>
      <c r="H9" s="43" t="s">
        <v>15</v>
      </c>
      <c r="I9" s="43" t="s">
        <v>19</v>
      </c>
      <c r="J9" s="43" t="s">
        <v>20</v>
      </c>
      <c r="K9" s="44" t="s">
        <v>21</v>
      </c>
      <c r="L9" s="45"/>
      <c r="M9" s="46" t="s">
        <v>22</v>
      </c>
      <c r="N9" s="45"/>
      <c r="O9" s="43" t="s">
        <v>2</v>
      </c>
      <c r="P9" s="41" t="s">
        <v>34</v>
      </c>
      <c r="Q9" s="10" t="s">
        <v>31</v>
      </c>
      <c r="R9" s="10" t="s">
        <v>31</v>
      </c>
      <c r="S9" s="11" t="s">
        <v>31</v>
      </c>
      <c r="T9" s="14" t="s">
        <v>35</v>
      </c>
      <c r="U9" s="14" t="s">
        <v>36</v>
      </c>
      <c r="V9" s="14" t="s">
        <v>37</v>
      </c>
      <c r="W9" s="15"/>
      <c r="X9" s="15"/>
      <c r="Y9" s="15"/>
      <c r="Z9" s="50"/>
      <c r="AA9" s="50"/>
      <c r="AB9" s="1"/>
      <c r="AC9" s="1"/>
      <c r="AD9" s="1"/>
      <c r="AE9" s="1"/>
      <c r="AF9" s="1"/>
      <c r="AG9" s="1"/>
      <c r="AH9" s="1"/>
    </row>
    <row r="10" spans="1:34" ht="13.5" thickBot="1">
      <c r="A10" s="47" t="s">
        <v>38</v>
      </c>
      <c r="B10" s="47" t="s">
        <v>39</v>
      </c>
      <c r="C10" s="48"/>
      <c r="D10" s="47" t="s">
        <v>40</v>
      </c>
      <c r="E10" s="47" t="s">
        <v>41</v>
      </c>
      <c r="F10" s="47" t="s">
        <v>42</v>
      </c>
      <c r="G10" s="47" t="s">
        <v>43</v>
      </c>
      <c r="H10" s="47" t="s">
        <v>44</v>
      </c>
      <c r="I10" s="47" t="s">
        <v>23</v>
      </c>
      <c r="J10" s="47"/>
      <c r="K10" s="47" t="s">
        <v>33</v>
      </c>
      <c r="L10" s="47" t="s">
        <v>20</v>
      </c>
      <c r="M10" s="49" t="s">
        <v>33</v>
      </c>
      <c r="N10" s="47" t="s">
        <v>20</v>
      </c>
      <c r="O10" s="47" t="s">
        <v>45</v>
      </c>
      <c r="P10" s="42"/>
      <c r="Q10" s="12" t="s">
        <v>46</v>
      </c>
      <c r="R10" s="12" t="s">
        <v>47</v>
      </c>
      <c r="S10" s="13" t="s">
        <v>48</v>
      </c>
      <c r="T10" s="14" t="s">
        <v>49</v>
      </c>
      <c r="U10" s="14" t="s">
        <v>50</v>
      </c>
      <c r="V10" s="14" t="s">
        <v>51</v>
      </c>
      <c r="W10" s="15"/>
      <c r="X10" s="1"/>
      <c r="Y10" s="1"/>
      <c r="Z10" s="50"/>
      <c r="AA10" s="50"/>
      <c r="AB10" s="1"/>
      <c r="AC10" s="1"/>
      <c r="AD10" s="1"/>
      <c r="AE10" s="1"/>
      <c r="AF10" s="1"/>
      <c r="AG10" s="1"/>
      <c r="AH10" s="1"/>
    </row>
    <row r="11" spans="1:34" ht="13.5" thickTop="1"/>
    <row r="12" spans="1:34">
      <c r="B12" s="52" t="s">
        <v>63</v>
      </c>
    </row>
    <row r="13" spans="1:34">
      <c r="B13" s="26" t="s">
        <v>64</v>
      </c>
    </row>
    <row r="14" spans="1:34">
      <c r="A14" s="24">
        <v>1</v>
      </c>
      <c r="B14" s="25" t="s">
        <v>65</v>
      </c>
      <c r="C14" s="26" t="s">
        <v>66</v>
      </c>
      <c r="D14" s="51" t="s">
        <v>67</v>
      </c>
      <c r="E14" s="28">
        <v>2</v>
      </c>
      <c r="F14" s="27" t="s">
        <v>68</v>
      </c>
      <c r="H14" s="29">
        <f>ROUND(E14*G14, 2)</f>
        <v>0</v>
      </c>
      <c r="J14" s="29">
        <f>ROUND(E14*G14, 2)</f>
        <v>0</v>
      </c>
      <c r="P14" s="27" t="s">
        <v>69</v>
      </c>
      <c r="V14" s="31" t="s">
        <v>17</v>
      </c>
    </row>
    <row r="15" spans="1:34" ht="25.5">
      <c r="A15" s="24">
        <v>2</v>
      </c>
      <c r="B15" s="25" t="s">
        <v>70</v>
      </c>
      <c r="C15" s="26" t="s">
        <v>71</v>
      </c>
      <c r="D15" s="51" t="s">
        <v>72</v>
      </c>
      <c r="E15" s="28">
        <v>33</v>
      </c>
      <c r="F15" s="27" t="s">
        <v>68</v>
      </c>
      <c r="H15" s="29">
        <f>ROUND(E15*G15, 2)</f>
        <v>0</v>
      </c>
      <c r="J15" s="29">
        <f>ROUND(E15*G15, 2)</f>
        <v>0</v>
      </c>
      <c r="M15" s="28">
        <v>0.24</v>
      </c>
      <c r="N15" s="28">
        <f>E15*M15</f>
        <v>7.92</v>
      </c>
      <c r="P15" s="27" t="s">
        <v>69</v>
      </c>
      <c r="V15" s="31" t="s">
        <v>17</v>
      </c>
    </row>
    <row r="16" spans="1:34">
      <c r="D16" s="53" t="s">
        <v>73</v>
      </c>
      <c r="E16" s="54"/>
      <c r="F16" s="55"/>
      <c r="G16" s="56"/>
      <c r="H16" s="56"/>
      <c r="I16" s="56"/>
      <c r="J16" s="56"/>
      <c r="K16" s="57"/>
      <c r="L16" s="57"/>
      <c r="M16" s="54"/>
      <c r="N16" s="54"/>
      <c r="O16" s="55"/>
      <c r="P16" s="55"/>
      <c r="Q16" s="54"/>
      <c r="R16" s="54"/>
      <c r="S16" s="54"/>
      <c r="T16" s="58"/>
      <c r="U16" s="58"/>
      <c r="V16" s="58" t="s">
        <v>0</v>
      </c>
      <c r="W16" s="59"/>
      <c r="X16" s="55"/>
    </row>
    <row r="17" spans="1:24">
      <c r="D17" s="53" t="s">
        <v>74</v>
      </c>
      <c r="E17" s="54"/>
      <c r="F17" s="55"/>
      <c r="G17" s="56"/>
      <c r="H17" s="56"/>
      <c r="I17" s="56"/>
      <c r="J17" s="56"/>
      <c r="K17" s="57"/>
      <c r="L17" s="57"/>
      <c r="M17" s="54"/>
      <c r="N17" s="54"/>
      <c r="O17" s="55"/>
      <c r="P17" s="55"/>
      <c r="Q17" s="54"/>
      <c r="R17" s="54"/>
      <c r="S17" s="54"/>
      <c r="T17" s="58"/>
      <c r="U17" s="58"/>
      <c r="V17" s="58" t="s">
        <v>0</v>
      </c>
      <c r="W17" s="59"/>
      <c r="X17" s="55"/>
    </row>
    <row r="18" spans="1:24" ht="25.5">
      <c r="A18" s="24">
        <v>3</v>
      </c>
      <c r="B18" s="25" t="s">
        <v>70</v>
      </c>
      <c r="C18" s="26" t="s">
        <v>75</v>
      </c>
      <c r="D18" s="51" t="s">
        <v>76</v>
      </c>
      <c r="E18" s="28">
        <v>26</v>
      </c>
      <c r="F18" s="27" t="s">
        <v>68</v>
      </c>
      <c r="H18" s="29">
        <f>ROUND(E18*G18, 2)</f>
        <v>0</v>
      </c>
      <c r="J18" s="29">
        <f>ROUND(E18*G18, 2)</f>
        <v>0</v>
      </c>
      <c r="M18" s="28">
        <v>0.22500000000000001</v>
      </c>
      <c r="N18" s="28">
        <f>E18*M18</f>
        <v>5.8500000000000005</v>
      </c>
      <c r="P18" s="27" t="s">
        <v>69</v>
      </c>
      <c r="V18" s="31" t="s">
        <v>17</v>
      </c>
    </row>
    <row r="19" spans="1:24">
      <c r="D19" s="53" t="s">
        <v>77</v>
      </c>
      <c r="E19" s="54"/>
      <c r="F19" s="55"/>
      <c r="G19" s="56"/>
      <c r="H19" s="56"/>
      <c r="I19" s="56"/>
      <c r="J19" s="56"/>
      <c r="K19" s="57"/>
      <c r="L19" s="57"/>
      <c r="M19" s="54"/>
      <c r="N19" s="54"/>
      <c r="O19" s="55"/>
      <c r="P19" s="55"/>
      <c r="Q19" s="54"/>
      <c r="R19" s="54"/>
      <c r="S19" s="54"/>
      <c r="T19" s="58"/>
      <c r="U19" s="58"/>
      <c r="V19" s="58" t="s">
        <v>0</v>
      </c>
      <c r="W19" s="59"/>
      <c r="X19" s="55"/>
    </row>
    <row r="20" spans="1:24" ht="25.5">
      <c r="A20" s="24">
        <v>4</v>
      </c>
      <c r="B20" s="25" t="s">
        <v>70</v>
      </c>
      <c r="C20" s="26" t="s">
        <v>78</v>
      </c>
      <c r="D20" s="51" t="s">
        <v>79</v>
      </c>
      <c r="E20" s="28">
        <v>26</v>
      </c>
      <c r="F20" s="27" t="s">
        <v>68</v>
      </c>
      <c r="H20" s="29">
        <f>ROUND(E20*G20, 2)</f>
        <v>0</v>
      </c>
      <c r="J20" s="29">
        <f>ROUND(E20*G20, 2)</f>
        <v>0</v>
      </c>
      <c r="M20" s="28">
        <v>9.8000000000000004E-2</v>
      </c>
      <c r="N20" s="28">
        <f>E20*M20</f>
        <v>2.548</v>
      </c>
      <c r="P20" s="27" t="s">
        <v>69</v>
      </c>
      <c r="V20" s="31" t="s">
        <v>17</v>
      </c>
    </row>
    <row r="21" spans="1:24">
      <c r="D21" s="53" t="s">
        <v>77</v>
      </c>
      <c r="E21" s="54"/>
      <c r="F21" s="55"/>
      <c r="G21" s="56"/>
      <c r="H21" s="56"/>
      <c r="I21" s="56"/>
      <c r="J21" s="56"/>
      <c r="K21" s="57"/>
      <c r="L21" s="57"/>
      <c r="M21" s="54"/>
      <c r="N21" s="54"/>
      <c r="O21" s="55"/>
      <c r="P21" s="55"/>
      <c r="Q21" s="54"/>
      <c r="R21" s="54"/>
      <c r="S21" s="54"/>
      <c r="T21" s="58"/>
      <c r="U21" s="58"/>
      <c r="V21" s="58" t="s">
        <v>0</v>
      </c>
      <c r="W21" s="59"/>
      <c r="X21" s="55"/>
    </row>
    <row r="22" spans="1:24" ht="25.5">
      <c r="A22" s="24">
        <v>5</v>
      </c>
      <c r="B22" s="25" t="s">
        <v>70</v>
      </c>
      <c r="C22" s="26" t="s">
        <v>80</v>
      </c>
      <c r="D22" s="51" t="s">
        <v>81</v>
      </c>
      <c r="E22" s="28">
        <v>7</v>
      </c>
      <c r="F22" s="27" t="s">
        <v>68</v>
      </c>
      <c r="H22" s="29">
        <f>ROUND(E22*G22, 2)</f>
        <v>0</v>
      </c>
      <c r="J22" s="29">
        <f>ROUND(E22*G22, 2)</f>
        <v>0</v>
      </c>
      <c r="M22" s="28">
        <v>0.45</v>
      </c>
      <c r="N22" s="28">
        <f>E22*M22</f>
        <v>3.15</v>
      </c>
      <c r="P22" s="27" t="s">
        <v>69</v>
      </c>
      <c r="V22" s="31" t="s">
        <v>17</v>
      </c>
    </row>
    <row r="23" spans="1:24">
      <c r="D23" s="53" t="s">
        <v>73</v>
      </c>
      <c r="E23" s="54"/>
      <c r="F23" s="55"/>
      <c r="G23" s="56"/>
      <c r="H23" s="56"/>
      <c r="I23" s="56"/>
      <c r="J23" s="56"/>
      <c r="K23" s="57"/>
      <c r="L23" s="57"/>
      <c r="M23" s="54"/>
      <c r="N23" s="54"/>
      <c r="O23" s="55"/>
      <c r="P23" s="55"/>
      <c r="Q23" s="54"/>
      <c r="R23" s="54"/>
      <c r="S23" s="54"/>
      <c r="T23" s="58"/>
      <c r="U23" s="58"/>
      <c r="V23" s="58" t="s">
        <v>0</v>
      </c>
      <c r="W23" s="59"/>
      <c r="X23" s="55"/>
    </row>
    <row r="24" spans="1:24">
      <c r="A24" s="24">
        <v>6</v>
      </c>
      <c r="B24" s="25" t="s">
        <v>82</v>
      </c>
      <c r="C24" s="26" t="s">
        <v>83</v>
      </c>
      <c r="D24" s="51" t="s">
        <v>84</v>
      </c>
      <c r="E24" s="28">
        <v>12</v>
      </c>
      <c r="F24" s="27" t="s">
        <v>85</v>
      </c>
      <c r="H24" s="29">
        <f t="shared" ref="H24:H29" si="0">ROUND(E24*G24, 2)</f>
        <v>0</v>
      </c>
      <c r="J24" s="29">
        <f t="shared" ref="J24:J29" si="1">ROUND(E24*G24, 2)</f>
        <v>0</v>
      </c>
      <c r="M24" s="28">
        <v>0.14499999999999999</v>
      </c>
      <c r="N24" s="28">
        <f>E24*M24</f>
        <v>1.7399999999999998</v>
      </c>
      <c r="P24" s="27" t="s">
        <v>69</v>
      </c>
      <c r="V24" s="31" t="s">
        <v>17</v>
      </c>
    </row>
    <row r="25" spans="1:24" ht="25.5">
      <c r="A25" s="24">
        <v>7</v>
      </c>
      <c r="B25" s="25" t="s">
        <v>65</v>
      </c>
      <c r="C25" s="26" t="s">
        <v>86</v>
      </c>
      <c r="D25" s="51" t="s">
        <v>87</v>
      </c>
      <c r="E25" s="28">
        <v>6</v>
      </c>
      <c r="F25" s="27" t="s">
        <v>88</v>
      </c>
      <c r="H25" s="29">
        <f t="shared" si="0"/>
        <v>0</v>
      </c>
      <c r="J25" s="29">
        <f t="shared" si="1"/>
        <v>0</v>
      </c>
      <c r="P25" s="27" t="s">
        <v>69</v>
      </c>
      <c r="V25" s="31" t="s">
        <v>17</v>
      </c>
    </row>
    <row r="26" spans="1:24" ht="25.5">
      <c r="A26" s="24">
        <v>8</v>
      </c>
      <c r="B26" s="25" t="s">
        <v>65</v>
      </c>
      <c r="C26" s="26" t="s">
        <v>89</v>
      </c>
      <c r="D26" s="51" t="s">
        <v>90</v>
      </c>
      <c r="E26" s="28">
        <v>6</v>
      </c>
      <c r="F26" s="27" t="s">
        <v>88</v>
      </c>
      <c r="H26" s="29">
        <f t="shared" si="0"/>
        <v>0</v>
      </c>
      <c r="J26" s="29">
        <f t="shared" si="1"/>
        <v>0</v>
      </c>
      <c r="P26" s="27" t="s">
        <v>69</v>
      </c>
      <c r="V26" s="31" t="s">
        <v>17</v>
      </c>
    </row>
    <row r="27" spans="1:24" ht="25.5">
      <c r="A27" s="24">
        <v>9</v>
      </c>
      <c r="B27" s="25" t="s">
        <v>82</v>
      </c>
      <c r="C27" s="26" t="s">
        <v>91</v>
      </c>
      <c r="D27" s="51" t="s">
        <v>92</v>
      </c>
      <c r="E27" s="28">
        <v>4</v>
      </c>
      <c r="F27" s="27" t="s">
        <v>88</v>
      </c>
      <c r="H27" s="29">
        <f t="shared" si="0"/>
        <v>0</v>
      </c>
      <c r="J27" s="29">
        <f t="shared" si="1"/>
        <v>0</v>
      </c>
      <c r="P27" s="27" t="s">
        <v>69</v>
      </c>
      <c r="V27" s="31" t="s">
        <v>17</v>
      </c>
    </row>
    <row r="28" spans="1:24">
      <c r="A28" s="24">
        <v>10</v>
      </c>
      <c r="B28" s="25" t="s">
        <v>93</v>
      </c>
      <c r="C28" s="26" t="s">
        <v>94</v>
      </c>
      <c r="D28" s="51" t="s">
        <v>95</v>
      </c>
      <c r="E28" s="28">
        <v>2</v>
      </c>
      <c r="F28" s="27" t="s">
        <v>88</v>
      </c>
      <c r="H28" s="29">
        <f t="shared" si="0"/>
        <v>0</v>
      </c>
      <c r="J28" s="29">
        <f t="shared" si="1"/>
        <v>0</v>
      </c>
      <c r="P28" s="27" t="s">
        <v>69</v>
      </c>
      <c r="V28" s="31" t="s">
        <v>17</v>
      </c>
    </row>
    <row r="29" spans="1:24" ht="25.5">
      <c r="A29" s="24">
        <v>11</v>
      </c>
      <c r="B29" s="25" t="s">
        <v>65</v>
      </c>
      <c r="C29" s="26" t="s">
        <v>96</v>
      </c>
      <c r="D29" s="51" t="s">
        <v>97</v>
      </c>
      <c r="E29" s="28">
        <v>2</v>
      </c>
      <c r="F29" s="27" t="s">
        <v>88</v>
      </c>
      <c r="H29" s="29">
        <f t="shared" si="0"/>
        <v>0</v>
      </c>
      <c r="J29" s="29">
        <f t="shared" si="1"/>
        <v>0</v>
      </c>
      <c r="P29" s="27" t="s">
        <v>69</v>
      </c>
      <c r="V29" s="31" t="s">
        <v>17</v>
      </c>
    </row>
    <row r="30" spans="1:24">
      <c r="D30" s="53" t="s">
        <v>98</v>
      </c>
      <c r="E30" s="54"/>
      <c r="F30" s="55"/>
      <c r="G30" s="56"/>
      <c r="H30" s="56"/>
      <c r="I30" s="56"/>
      <c r="J30" s="56"/>
      <c r="K30" s="57"/>
      <c r="L30" s="57"/>
      <c r="M30" s="54"/>
      <c r="N30" s="54"/>
      <c r="O30" s="55"/>
      <c r="P30" s="55"/>
      <c r="Q30" s="54"/>
      <c r="R30" s="54"/>
      <c r="S30" s="54"/>
      <c r="T30" s="58"/>
      <c r="U30" s="58"/>
      <c r="V30" s="58" t="s">
        <v>0</v>
      </c>
      <c r="W30" s="59"/>
      <c r="X30" s="55"/>
    </row>
    <row r="31" spans="1:24">
      <c r="A31" s="24">
        <v>12</v>
      </c>
      <c r="B31" s="25" t="s">
        <v>82</v>
      </c>
      <c r="C31" s="26" t="s">
        <v>99</v>
      </c>
      <c r="D31" s="51" t="s">
        <v>100</v>
      </c>
      <c r="E31" s="28">
        <v>7</v>
      </c>
      <c r="F31" s="27" t="s">
        <v>68</v>
      </c>
      <c r="H31" s="29">
        <f>ROUND(E31*G31, 2)</f>
        <v>0</v>
      </c>
      <c r="J31" s="29">
        <f>ROUND(E31*G31, 2)</f>
        <v>0</v>
      </c>
      <c r="P31" s="27" t="s">
        <v>69</v>
      </c>
      <c r="V31" s="31" t="s">
        <v>17</v>
      </c>
    </row>
    <row r="32" spans="1:24">
      <c r="A32" s="24">
        <v>13</v>
      </c>
      <c r="B32" s="25" t="s">
        <v>101</v>
      </c>
      <c r="C32" s="26" t="s">
        <v>102</v>
      </c>
      <c r="D32" s="51" t="s">
        <v>103</v>
      </c>
      <c r="E32" s="28">
        <v>1</v>
      </c>
      <c r="F32" s="27" t="s">
        <v>104</v>
      </c>
      <c r="I32" s="29">
        <f>ROUND(E32*G32, 2)</f>
        <v>0</v>
      </c>
      <c r="J32" s="29">
        <f>ROUND(E32*G32, 2)</f>
        <v>0</v>
      </c>
      <c r="K32" s="30">
        <v>1E-3</v>
      </c>
      <c r="L32" s="30">
        <f>E32*K32</f>
        <v>1E-3</v>
      </c>
      <c r="P32" s="27" t="s">
        <v>69</v>
      </c>
      <c r="V32" s="31" t="s">
        <v>16</v>
      </c>
    </row>
    <row r="33" spans="1:24">
      <c r="A33" s="24">
        <v>14</v>
      </c>
      <c r="B33" s="25" t="s">
        <v>65</v>
      </c>
      <c r="C33" s="26" t="s">
        <v>105</v>
      </c>
      <c r="D33" s="51" t="s">
        <v>106</v>
      </c>
      <c r="E33" s="28">
        <v>27</v>
      </c>
      <c r="F33" s="27" t="s">
        <v>68</v>
      </c>
      <c r="H33" s="29">
        <f>ROUND(E33*G33, 2)</f>
        <v>0</v>
      </c>
      <c r="J33" s="29">
        <f>ROUND(E33*G33, 2)</f>
        <v>0</v>
      </c>
      <c r="P33" s="27" t="s">
        <v>69</v>
      </c>
      <c r="V33" s="31" t="s">
        <v>17</v>
      </c>
    </row>
    <row r="34" spans="1:24" ht="25.5">
      <c r="A34" s="24">
        <v>15</v>
      </c>
      <c r="B34" s="25" t="s">
        <v>65</v>
      </c>
      <c r="C34" s="26" t="s">
        <v>107</v>
      </c>
      <c r="D34" s="51" t="s">
        <v>108</v>
      </c>
      <c r="E34" s="28">
        <v>7</v>
      </c>
      <c r="F34" s="27" t="s">
        <v>68</v>
      </c>
      <c r="H34" s="29">
        <f>ROUND(E34*G34, 2)</f>
        <v>0</v>
      </c>
      <c r="J34" s="29">
        <f>ROUND(E34*G34, 2)</f>
        <v>0</v>
      </c>
      <c r="P34" s="27" t="s">
        <v>69</v>
      </c>
      <c r="V34" s="31" t="s">
        <v>17</v>
      </c>
    </row>
    <row r="35" spans="1:24">
      <c r="A35" s="24">
        <v>16</v>
      </c>
      <c r="B35" s="25" t="s">
        <v>101</v>
      </c>
      <c r="C35" s="26" t="s">
        <v>109</v>
      </c>
      <c r="D35" s="51" t="s">
        <v>110</v>
      </c>
      <c r="E35" s="28">
        <v>1.4</v>
      </c>
      <c r="F35" s="27" t="s">
        <v>88</v>
      </c>
      <c r="I35" s="29">
        <f>ROUND(E35*G35, 2)</f>
        <v>0</v>
      </c>
      <c r="J35" s="29">
        <f>ROUND(E35*G35, 2)</f>
        <v>0</v>
      </c>
      <c r="K35" s="30">
        <v>0.6</v>
      </c>
      <c r="L35" s="30">
        <f>E35*K35</f>
        <v>0.84</v>
      </c>
      <c r="P35" s="27" t="s">
        <v>69</v>
      </c>
      <c r="V35" s="31" t="s">
        <v>16</v>
      </c>
    </row>
    <row r="36" spans="1:24">
      <c r="D36" s="53" t="s">
        <v>111</v>
      </c>
      <c r="E36" s="54"/>
      <c r="F36" s="55"/>
      <c r="G36" s="56"/>
      <c r="H36" s="56"/>
      <c r="I36" s="56"/>
      <c r="J36" s="56"/>
      <c r="K36" s="57"/>
      <c r="L36" s="57"/>
      <c r="M36" s="54"/>
      <c r="N36" s="54"/>
      <c r="O36" s="55"/>
      <c r="P36" s="55"/>
      <c r="Q36" s="54"/>
      <c r="R36" s="54"/>
      <c r="S36" s="54"/>
      <c r="T36" s="58"/>
      <c r="U36" s="58"/>
      <c r="V36" s="58" t="s">
        <v>0</v>
      </c>
      <c r="W36" s="59"/>
      <c r="X36" s="55"/>
    </row>
    <row r="37" spans="1:24">
      <c r="D37" s="61" t="s">
        <v>112</v>
      </c>
      <c r="E37" s="62">
        <f>J37</f>
        <v>0</v>
      </c>
      <c r="H37" s="62">
        <f>SUM(H12:H36)</f>
        <v>0</v>
      </c>
      <c r="I37" s="62">
        <f>SUM(I12:I36)</f>
        <v>0</v>
      </c>
      <c r="J37" s="62">
        <f>SUM(J12:J36)</f>
        <v>0</v>
      </c>
      <c r="L37" s="63">
        <f>SUM(L12:L36)</f>
        <v>0.84099999999999997</v>
      </c>
      <c r="N37" s="64">
        <f>SUM(N12:N36)</f>
        <v>21.207999999999995</v>
      </c>
    </row>
    <row r="39" spans="1:24">
      <c r="B39" s="26" t="s">
        <v>113</v>
      </c>
    </row>
    <row r="40" spans="1:24" ht="25.5">
      <c r="A40" s="24">
        <v>17</v>
      </c>
      <c r="B40" s="25" t="s">
        <v>70</v>
      </c>
      <c r="C40" s="26" t="s">
        <v>114</v>
      </c>
      <c r="D40" s="51" t="s">
        <v>115</v>
      </c>
      <c r="E40" s="28">
        <v>25</v>
      </c>
      <c r="F40" s="27" t="s">
        <v>68</v>
      </c>
      <c r="H40" s="29">
        <f>ROUND(E40*G40, 2)</f>
        <v>0</v>
      </c>
      <c r="J40" s="29">
        <f>ROUND(E40*G40, 2)</f>
        <v>0</v>
      </c>
      <c r="K40" s="30">
        <v>0.16192000000000001</v>
      </c>
      <c r="L40" s="30">
        <f>E40*K40</f>
        <v>4.048</v>
      </c>
      <c r="P40" s="27" t="s">
        <v>69</v>
      </c>
      <c r="V40" s="31" t="s">
        <v>17</v>
      </c>
    </row>
    <row r="41" spans="1:24">
      <c r="D41" s="61" t="s">
        <v>116</v>
      </c>
      <c r="E41" s="62">
        <f>J41</f>
        <v>0</v>
      </c>
      <c r="H41" s="62">
        <f>SUM(H39:H40)</f>
        <v>0</v>
      </c>
      <c r="I41" s="62">
        <f>SUM(I39:I40)</f>
        <v>0</v>
      </c>
      <c r="J41" s="62">
        <f>SUM(J39:J40)</f>
        <v>0</v>
      </c>
      <c r="L41" s="63">
        <f>SUM(L39:L40)</f>
        <v>4.048</v>
      </c>
      <c r="N41" s="64">
        <f>SUM(N39:N40)</f>
        <v>0</v>
      </c>
    </row>
    <row r="43" spans="1:24">
      <c r="B43" s="26" t="s">
        <v>117</v>
      </c>
    </row>
    <row r="44" spans="1:24">
      <c r="A44" s="24">
        <v>18</v>
      </c>
      <c r="B44" s="25" t="s">
        <v>70</v>
      </c>
      <c r="C44" s="26" t="s">
        <v>118</v>
      </c>
      <c r="D44" s="51" t="s">
        <v>119</v>
      </c>
      <c r="E44" s="28">
        <v>27</v>
      </c>
      <c r="F44" s="27" t="s">
        <v>68</v>
      </c>
      <c r="H44" s="29">
        <f>ROUND(E44*G44, 2)</f>
        <v>0</v>
      </c>
      <c r="J44" s="29">
        <f>ROUND(E44*G44, 2)</f>
        <v>0</v>
      </c>
      <c r="K44" s="30">
        <v>0.27994000000000002</v>
      </c>
      <c r="L44" s="30">
        <f>E44*K44</f>
        <v>7.5583800000000005</v>
      </c>
      <c r="P44" s="27" t="s">
        <v>69</v>
      </c>
      <c r="V44" s="31" t="s">
        <v>17</v>
      </c>
    </row>
    <row r="45" spans="1:24" ht="25.5">
      <c r="A45" s="24">
        <v>19</v>
      </c>
      <c r="B45" s="25" t="s">
        <v>82</v>
      </c>
      <c r="C45" s="26" t="s">
        <v>120</v>
      </c>
      <c r="D45" s="51" t="s">
        <v>121</v>
      </c>
      <c r="E45" s="28">
        <v>7</v>
      </c>
      <c r="F45" s="27" t="s">
        <v>68</v>
      </c>
      <c r="H45" s="29">
        <f>ROUND(E45*G45, 2)</f>
        <v>0</v>
      </c>
      <c r="J45" s="29">
        <f>ROUND(E45*G45, 2)</f>
        <v>0</v>
      </c>
      <c r="K45" s="30">
        <v>6.0099999999999997E-3</v>
      </c>
      <c r="L45" s="30">
        <f>E45*K45</f>
        <v>4.2069999999999996E-2</v>
      </c>
      <c r="P45" s="27" t="s">
        <v>69</v>
      </c>
      <c r="V45" s="31" t="s">
        <v>17</v>
      </c>
    </row>
    <row r="46" spans="1:24">
      <c r="D46" s="65" t="s">
        <v>122</v>
      </c>
      <c r="E46" s="66"/>
      <c r="F46" s="67"/>
      <c r="G46" s="68"/>
      <c r="H46" s="68"/>
      <c r="I46" s="68"/>
      <c r="J46" s="68"/>
      <c r="K46" s="69"/>
      <c r="L46" s="69"/>
      <c r="M46" s="66"/>
      <c r="N46" s="66"/>
      <c r="O46" s="67"/>
      <c r="P46" s="67"/>
      <c r="Q46" s="66"/>
      <c r="R46" s="66"/>
      <c r="S46" s="66"/>
      <c r="T46" s="70"/>
      <c r="U46" s="70"/>
      <c r="V46" s="70" t="s">
        <v>1</v>
      </c>
      <c r="W46" s="71"/>
      <c r="X46" s="67"/>
    </row>
    <row r="47" spans="1:24" ht="25.5">
      <c r="A47" s="24">
        <v>20</v>
      </c>
      <c r="B47" s="25" t="s">
        <v>82</v>
      </c>
      <c r="C47" s="26" t="s">
        <v>123</v>
      </c>
      <c r="D47" s="51" t="s">
        <v>124</v>
      </c>
      <c r="E47" s="28">
        <v>14</v>
      </c>
      <c r="F47" s="27" t="s">
        <v>68</v>
      </c>
      <c r="H47" s="29">
        <f>ROUND(E47*G47, 2)</f>
        <v>0</v>
      </c>
      <c r="J47" s="29">
        <f>ROUND(E47*G47, 2)</f>
        <v>0</v>
      </c>
      <c r="K47" s="30">
        <v>6.0999999999999997E-4</v>
      </c>
      <c r="L47" s="30">
        <f>E47*K47</f>
        <v>8.539999999999999E-3</v>
      </c>
      <c r="P47" s="27" t="s">
        <v>69</v>
      </c>
      <c r="V47" s="31" t="s">
        <v>17</v>
      </c>
    </row>
    <row r="48" spans="1:24">
      <c r="D48" s="53" t="s">
        <v>125</v>
      </c>
      <c r="E48" s="54"/>
      <c r="F48" s="55"/>
      <c r="G48" s="56"/>
      <c r="H48" s="56"/>
      <c r="I48" s="56"/>
      <c r="J48" s="56"/>
      <c r="K48" s="57"/>
      <c r="L48" s="57"/>
      <c r="M48" s="54"/>
      <c r="N48" s="54"/>
      <c r="O48" s="55"/>
      <c r="P48" s="55"/>
      <c r="Q48" s="54"/>
      <c r="R48" s="54"/>
      <c r="S48" s="54"/>
      <c r="T48" s="58"/>
      <c r="U48" s="58"/>
      <c r="V48" s="58" t="s">
        <v>0</v>
      </c>
      <c r="W48" s="59"/>
      <c r="X48" s="55"/>
    </row>
    <row r="49" spans="1:24">
      <c r="D49" s="53" t="s">
        <v>126</v>
      </c>
      <c r="E49" s="54"/>
      <c r="F49" s="55"/>
      <c r="G49" s="56"/>
      <c r="H49" s="56"/>
      <c r="I49" s="56"/>
      <c r="J49" s="56"/>
      <c r="K49" s="57"/>
      <c r="L49" s="57"/>
      <c r="M49" s="54"/>
      <c r="N49" s="54"/>
      <c r="O49" s="55"/>
      <c r="P49" s="55"/>
      <c r="Q49" s="54"/>
      <c r="R49" s="54"/>
      <c r="S49" s="54"/>
      <c r="T49" s="58"/>
      <c r="U49" s="58"/>
      <c r="V49" s="58" t="s">
        <v>0</v>
      </c>
      <c r="W49" s="59"/>
      <c r="X49" s="55"/>
    </row>
    <row r="50" spans="1:24">
      <c r="D50" s="65" t="s">
        <v>122</v>
      </c>
      <c r="E50" s="66"/>
      <c r="F50" s="67"/>
      <c r="G50" s="68"/>
      <c r="H50" s="68"/>
      <c r="I50" s="68"/>
      <c r="J50" s="68"/>
      <c r="K50" s="69"/>
      <c r="L50" s="69"/>
      <c r="M50" s="66"/>
      <c r="N50" s="66"/>
      <c r="O50" s="67"/>
      <c r="P50" s="67"/>
      <c r="Q50" s="66"/>
      <c r="R50" s="66"/>
      <c r="S50" s="66"/>
      <c r="T50" s="70"/>
      <c r="U50" s="70"/>
      <c r="V50" s="70" t="s">
        <v>1</v>
      </c>
      <c r="W50" s="71"/>
      <c r="X50" s="67"/>
    </row>
    <row r="51" spans="1:24" ht="25.5">
      <c r="A51" s="24">
        <v>21</v>
      </c>
      <c r="B51" s="25" t="s">
        <v>70</v>
      </c>
      <c r="C51" s="26" t="s">
        <v>127</v>
      </c>
      <c r="D51" s="51" t="s">
        <v>128</v>
      </c>
      <c r="E51" s="28">
        <v>7</v>
      </c>
      <c r="F51" s="27" t="s">
        <v>68</v>
      </c>
      <c r="H51" s="29">
        <f>ROUND(E51*G51, 2)</f>
        <v>0</v>
      </c>
      <c r="J51" s="29">
        <f>ROUND(E51*G51, 2)</f>
        <v>0</v>
      </c>
      <c r="K51" s="30">
        <v>9.7699999999999995E-2</v>
      </c>
      <c r="L51" s="30">
        <f>E51*K51</f>
        <v>0.68389999999999995</v>
      </c>
      <c r="P51" s="27" t="s">
        <v>69</v>
      </c>
      <c r="V51" s="31" t="s">
        <v>17</v>
      </c>
    </row>
    <row r="52" spans="1:24">
      <c r="D52" s="65" t="s">
        <v>122</v>
      </c>
      <c r="E52" s="66"/>
      <c r="F52" s="67"/>
      <c r="G52" s="68"/>
      <c r="H52" s="68"/>
      <c r="I52" s="68"/>
      <c r="J52" s="68"/>
      <c r="K52" s="69"/>
      <c r="L52" s="69"/>
      <c r="M52" s="66"/>
      <c r="N52" s="66"/>
      <c r="O52" s="67"/>
      <c r="P52" s="67"/>
      <c r="Q52" s="66"/>
      <c r="R52" s="66"/>
      <c r="S52" s="66"/>
      <c r="T52" s="70"/>
      <c r="U52" s="70"/>
      <c r="V52" s="70" t="s">
        <v>1</v>
      </c>
      <c r="W52" s="71"/>
      <c r="X52" s="67"/>
    </row>
    <row r="53" spans="1:24" ht="25.5">
      <c r="A53" s="24">
        <v>22</v>
      </c>
      <c r="B53" s="25" t="s">
        <v>70</v>
      </c>
      <c r="C53" s="26" t="s">
        <v>129</v>
      </c>
      <c r="D53" s="51" t="s">
        <v>130</v>
      </c>
      <c r="E53" s="28">
        <v>7</v>
      </c>
      <c r="F53" s="27" t="s">
        <v>68</v>
      </c>
      <c r="H53" s="29">
        <f>ROUND(E53*G53, 2)</f>
        <v>0</v>
      </c>
      <c r="J53" s="29">
        <f>ROUND(E53*G53, 2)</f>
        <v>0</v>
      </c>
      <c r="K53" s="30">
        <v>0.14871999999999999</v>
      </c>
      <c r="L53" s="30">
        <f>E53*K53</f>
        <v>1.04104</v>
      </c>
      <c r="P53" s="27" t="s">
        <v>69</v>
      </c>
      <c r="V53" s="31" t="s">
        <v>17</v>
      </c>
    </row>
    <row r="54" spans="1:24">
      <c r="D54" s="65" t="s">
        <v>122</v>
      </c>
      <c r="E54" s="66"/>
      <c r="F54" s="67"/>
      <c r="G54" s="68"/>
      <c r="H54" s="68"/>
      <c r="I54" s="68"/>
      <c r="J54" s="68"/>
      <c r="K54" s="69"/>
      <c r="L54" s="69"/>
      <c r="M54" s="66"/>
      <c r="N54" s="66"/>
      <c r="O54" s="67"/>
      <c r="P54" s="67"/>
      <c r="Q54" s="66"/>
      <c r="R54" s="66"/>
      <c r="S54" s="66"/>
      <c r="T54" s="70"/>
      <c r="U54" s="70"/>
      <c r="V54" s="70" t="s">
        <v>1</v>
      </c>
      <c r="W54" s="71"/>
      <c r="X54" s="67"/>
    </row>
    <row r="55" spans="1:24" ht="25.5">
      <c r="A55" s="24">
        <v>23</v>
      </c>
      <c r="B55" s="25" t="s">
        <v>70</v>
      </c>
      <c r="C55" s="26" t="s">
        <v>131</v>
      </c>
      <c r="D55" s="51" t="s">
        <v>132</v>
      </c>
      <c r="E55" s="28">
        <v>7</v>
      </c>
      <c r="F55" s="27" t="s">
        <v>68</v>
      </c>
      <c r="H55" s="29">
        <f>ROUND(E55*G55, 2)</f>
        <v>0</v>
      </c>
      <c r="J55" s="29">
        <f>ROUND(E55*G55, 2)</f>
        <v>0</v>
      </c>
      <c r="K55" s="30">
        <v>0.19708999999999999</v>
      </c>
      <c r="L55" s="30">
        <f>E55*K55</f>
        <v>1.3796299999999999</v>
      </c>
      <c r="P55" s="27" t="s">
        <v>69</v>
      </c>
      <c r="V55" s="31" t="s">
        <v>17</v>
      </c>
    </row>
    <row r="56" spans="1:24">
      <c r="D56" s="65" t="s">
        <v>122</v>
      </c>
      <c r="E56" s="66"/>
      <c r="F56" s="67"/>
      <c r="G56" s="68"/>
      <c r="H56" s="68"/>
      <c r="I56" s="68"/>
      <c r="J56" s="68"/>
      <c r="K56" s="69"/>
      <c r="L56" s="69"/>
      <c r="M56" s="66"/>
      <c r="N56" s="66"/>
      <c r="O56" s="67"/>
      <c r="P56" s="67"/>
      <c r="Q56" s="66"/>
      <c r="R56" s="66"/>
      <c r="S56" s="66"/>
      <c r="T56" s="70"/>
      <c r="U56" s="70"/>
      <c r="V56" s="70" t="s">
        <v>1</v>
      </c>
      <c r="W56" s="71"/>
      <c r="X56" s="67"/>
    </row>
    <row r="57" spans="1:24" ht="25.5">
      <c r="A57" s="24">
        <v>24</v>
      </c>
      <c r="B57" s="25" t="s">
        <v>70</v>
      </c>
      <c r="C57" s="26" t="s">
        <v>133</v>
      </c>
      <c r="D57" s="51" t="s">
        <v>134</v>
      </c>
      <c r="E57" s="28">
        <v>25</v>
      </c>
      <c r="F57" s="27" t="s">
        <v>68</v>
      </c>
      <c r="H57" s="29">
        <f>ROUND(E57*G57, 2)</f>
        <v>0</v>
      </c>
      <c r="J57" s="29">
        <f>ROUND(E57*G57, 2)</f>
        <v>0</v>
      </c>
      <c r="K57" s="30">
        <v>8.4199999999999997E-2</v>
      </c>
      <c r="L57" s="30">
        <f>E57*K57</f>
        <v>2.105</v>
      </c>
      <c r="P57" s="27" t="s">
        <v>69</v>
      </c>
      <c r="V57" s="31" t="s">
        <v>17</v>
      </c>
    </row>
    <row r="58" spans="1:24">
      <c r="D58" s="53" t="s">
        <v>135</v>
      </c>
      <c r="E58" s="54"/>
      <c r="F58" s="55"/>
      <c r="G58" s="56"/>
      <c r="H58" s="56"/>
      <c r="I58" s="56"/>
      <c r="J58" s="56"/>
      <c r="K58" s="57"/>
      <c r="L58" s="57"/>
      <c r="M58" s="54"/>
      <c r="N58" s="54"/>
      <c r="O58" s="55"/>
      <c r="P58" s="55"/>
      <c r="Q58" s="54"/>
      <c r="R58" s="54"/>
      <c r="S58" s="54"/>
      <c r="T58" s="58"/>
      <c r="U58" s="58"/>
      <c r="V58" s="58" t="s">
        <v>0</v>
      </c>
      <c r="W58" s="59"/>
      <c r="X58" s="55"/>
    </row>
    <row r="59" spans="1:24">
      <c r="A59" s="24">
        <v>25</v>
      </c>
      <c r="B59" s="25" t="s">
        <v>101</v>
      </c>
      <c r="C59" s="26" t="s">
        <v>136</v>
      </c>
      <c r="D59" s="51" t="s">
        <v>137</v>
      </c>
      <c r="E59" s="28">
        <v>25.5</v>
      </c>
      <c r="F59" s="27" t="s">
        <v>68</v>
      </c>
      <c r="I59" s="29">
        <f>ROUND(E59*G59, 2)</f>
        <v>0</v>
      </c>
      <c r="J59" s="29">
        <f>ROUND(E59*G59, 2)</f>
        <v>0</v>
      </c>
      <c r="K59" s="30">
        <v>0.13500000000000001</v>
      </c>
      <c r="L59" s="30">
        <f>E59*K59</f>
        <v>3.4425000000000003</v>
      </c>
      <c r="P59" s="27" t="s">
        <v>69</v>
      </c>
      <c r="V59" s="31" t="s">
        <v>16</v>
      </c>
    </row>
    <row r="60" spans="1:24">
      <c r="D60" s="61" t="s">
        <v>138</v>
      </c>
      <c r="E60" s="62">
        <f>J60</f>
        <v>0</v>
      </c>
      <c r="H60" s="62">
        <f>SUM(H43:H59)</f>
        <v>0</v>
      </c>
      <c r="I60" s="62">
        <f>SUM(I43:I59)</f>
        <v>0</v>
      </c>
      <c r="J60" s="62">
        <f>SUM(J43:J59)</f>
        <v>0</v>
      </c>
      <c r="L60" s="63">
        <f>SUM(L43:L59)</f>
        <v>16.261060000000001</v>
      </c>
      <c r="N60" s="64">
        <f>SUM(N43:N59)</f>
        <v>0</v>
      </c>
    </row>
    <row r="62" spans="1:24">
      <c r="B62" s="26" t="s">
        <v>139</v>
      </c>
    </row>
    <row r="63" spans="1:24" ht="25.5">
      <c r="A63" s="24">
        <v>26</v>
      </c>
      <c r="B63" s="25" t="s">
        <v>70</v>
      </c>
      <c r="C63" s="26" t="s">
        <v>140</v>
      </c>
      <c r="D63" s="51" t="s">
        <v>141</v>
      </c>
      <c r="E63" s="28">
        <v>1</v>
      </c>
      <c r="F63" s="27" t="s">
        <v>9</v>
      </c>
      <c r="H63" s="29">
        <f>ROUND(E63*G63, 2)</f>
        <v>0</v>
      </c>
      <c r="J63" s="29">
        <f>ROUND(E63*G63, 2)</f>
        <v>0</v>
      </c>
      <c r="P63" s="27" t="s">
        <v>69</v>
      </c>
      <c r="V63" s="31" t="s">
        <v>17</v>
      </c>
    </row>
    <row r="64" spans="1:24" ht="25.5">
      <c r="A64" s="24">
        <v>27</v>
      </c>
      <c r="B64" s="25" t="s">
        <v>70</v>
      </c>
      <c r="C64" s="26" t="s">
        <v>142</v>
      </c>
      <c r="D64" s="51" t="s">
        <v>143</v>
      </c>
      <c r="E64" s="28">
        <v>1</v>
      </c>
      <c r="F64" s="27" t="s">
        <v>144</v>
      </c>
      <c r="H64" s="29">
        <f>ROUND(E64*G64, 2)</f>
        <v>0</v>
      </c>
      <c r="J64" s="29">
        <f>ROUND(E64*G64, 2)</f>
        <v>0</v>
      </c>
      <c r="K64" s="30">
        <v>0.11241</v>
      </c>
      <c r="L64" s="30">
        <f>E64*K64</f>
        <v>0.11241</v>
      </c>
      <c r="P64" s="27" t="s">
        <v>69</v>
      </c>
      <c r="V64" s="31" t="s">
        <v>17</v>
      </c>
    </row>
    <row r="65" spans="1:24">
      <c r="D65" s="65" t="s">
        <v>145</v>
      </c>
      <c r="E65" s="66"/>
      <c r="F65" s="67"/>
      <c r="G65" s="68"/>
      <c r="H65" s="68"/>
      <c r="I65" s="68"/>
      <c r="J65" s="68"/>
      <c r="K65" s="69"/>
      <c r="L65" s="69"/>
      <c r="M65" s="66"/>
      <c r="N65" s="66"/>
      <c r="O65" s="67"/>
      <c r="P65" s="67"/>
      <c r="Q65" s="66"/>
      <c r="R65" s="66"/>
      <c r="S65" s="66"/>
      <c r="T65" s="70"/>
      <c r="U65" s="70"/>
      <c r="V65" s="70" t="s">
        <v>1</v>
      </c>
      <c r="W65" s="71"/>
      <c r="X65" s="67"/>
    </row>
    <row r="66" spans="1:24" ht="25.5">
      <c r="A66" s="24">
        <v>28</v>
      </c>
      <c r="B66" s="25" t="s">
        <v>70</v>
      </c>
      <c r="C66" s="26" t="s">
        <v>146</v>
      </c>
      <c r="D66" s="51" t="s">
        <v>147</v>
      </c>
      <c r="E66" s="28">
        <v>45</v>
      </c>
      <c r="F66" s="27" t="s">
        <v>68</v>
      </c>
      <c r="H66" s="29">
        <f>ROUND(E66*G66, 2)</f>
        <v>0</v>
      </c>
      <c r="J66" s="29">
        <f>ROUND(E66*G66, 2)</f>
        <v>0</v>
      </c>
      <c r="K66" s="30">
        <v>1.3999999999999999E-4</v>
      </c>
      <c r="L66" s="30">
        <f>E66*K66</f>
        <v>6.2999999999999992E-3</v>
      </c>
      <c r="P66" s="27" t="s">
        <v>69</v>
      </c>
      <c r="V66" s="31" t="s">
        <v>17</v>
      </c>
    </row>
    <row r="67" spans="1:24">
      <c r="D67" s="53" t="s">
        <v>148</v>
      </c>
      <c r="E67" s="54"/>
      <c r="F67" s="55"/>
      <c r="G67" s="56"/>
      <c r="H67" s="56"/>
      <c r="I67" s="56"/>
      <c r="J67" s="56"/>
      <c r="K67" s="57"/>
      <c r="L67" s="57"/>
      <c r="M67" s="54"/>
      <c r="N67" s="54"/>
      <c r="O67" s="55"/>
      <c r="P67" s="55"/>
      <c r="Q67" s="54"/>
      <c r="R67" s="54"/>
      <c r="S67" s="54"/>
      <c r="T67" s="58"/>
      <c r="U67" s="58"/>
      <c r="V67" s="58" t="s">
        <v>0</v>
      </c>
      <c r="W67" s="59"/>
      <c r="X67" s="55"/>
    </row>
    <row r="68" spans="1:24">
      <c r="A68" s="24">
        <v>29</v>
      </c>
      <c r="B68" s="25" t="s">
        <v>70</v>
      </c>
      <c r="C68" s="26" t="s">
        <v>149</v>
      </c>
      <c r="D68" s="51" t="s">
        <v>150</v>
      </c>
      <c r="E68" s="28">
        <v>45</v>
      </c>
      <c r="F68" s="27" t="s">
        <v>68</v>
      </c>
      <c r="H68" s="29">
        <f>ROUND(E68*G68, 2)</f>
        <v>0</v>
      </c>
      <c r="J68" s="29">
        <f t="shared" ref="J68:J74" si="2">ROUND(E68*G68, 2)</f>
        <v>0</v>
      </c>
      <c r="K68" s="30">
        <v>3.2000000000000003E-4</v>
      </c>
      <c r="L68" s="30">
        <f>E68*K68</f>
        <v>1.4400000000000001E-2</v>
      </c>
      <c r="P68" s="27" t="s">
        <v>69</v>
      </c>
      <c r="V68" s="31" t="s">
        <v>17</v>
      </c>
    </row>
    <row r="69" spans="1:24" ht="25.5">
      <c r="A69" s="24">
        <v>30</v>
      </c>
      <c r="B69" s="25" t="s">
        <v>70</v>
      </c>
      <c r="C69" s="26" t="s">
        <v>151</v>
      </c>
      <c r="D69" s="51" t="s">
        <v>152</v>
      </c>
      <c r="E69" s="28">
        <v>11</v>
      </c>
      <c r="F69" s="27" t="s">
        <v>85</v>
      </c>
      <c r="H69" s="29">
        <f>ROUND(E69*G69, 2)</f>
        <v>0</v>
      </c>
      <c r="J69" s="29">
        <f t="shared" si="2"/>
        <v>0</v>
      </c>
      <c r="K69" s="30">
        <v>0.15554999999999999</v>
      </c>
      <c r="L69" s="30">
        <f>E69*K69</f>
        <v>1.71105</v>
      </c>
      <c r="P69" s="27" t="s">
        <v>69</v>
      </c>
      <c r="V69" s="31" t="s">
        <v>17</v>
      </c>
    </row>
    <row r="70" spans="1:24">
      <c r="A70" s="24">
        <v>31</v>
      </c>
      <c r="B70" s="25" t="s">
        <v>101</v>
      </c>
      <c r="C70" s="26" t="s">
        <v>153</v>
      </c>
      <c r="D70" s="51" t="s">
        <v>154</v>
      </c>
      <c r="E70" s="28">
        <v>9.09</v>
      </c>
      <c r="F70" s="27" t="s">
        <v>144</v>
      </c>
      <c r="I70" s="29">
        <f>ROUND(E70*G70, 2)</f>
        <v>0</v>
      </c>
      <c r="J70" s="29">
        <f t="shared" si="2"/>
        <v>0</v>
      </c>
      <c r="K70" s="30">
        <v>0.08</v>
      </c>
      <c r="L70" s="30">
        <f>E70*K70</f>
        <v>0.72719999999999996</v>
      </c>
      <c r="P70" s="27" t="s">
        <v>69</v>
      </c>
      <c r="V70" s="31" t="s">
        <v>16</v>
      </c>
    </row>
    <row r="71" spans="1:24">
      <c r="A71" s="24">
        <v>32</v>
      </c>
      <c r="B71" s="25" t="s">
        <v>101</v>
      </c>
      <c r="C71" s="26" t="s">
        <v>155</v>
      </c>
      <c r="D71" s="51" t="s">
        <v>156</v>
      </c>
      <c r="E71" s="28">
        <v>2.02</v>
      </c>
      <c r="F71" s="27" t="s">
        <v>144</v>
      </c>
      <c r="I71" s="29">
        <f>ROUND(E71*G71, 2)</f>
        <v>0</v>
      </c>
      <c r="J71" s="29">
        <f t="shared" si="2"/>
        <v>0</v>
      </c>
      <c r="P71" s="27" t="s">
        <v>69</v>
      </c>
      <c r="V71" s="31" t="s">
        <v>16</v>
      </c>
    </row>
    <row r="72" spans="1:24" ht="25.5">
      <c r="A72" s="24">
        <v>33</v>
      </c>
      <c r="B72" s="25" t="s">
        <v>70</v>
      </c>
      <c r="C72" s="26" t="s">
        <v>157</v>
      </c>
      <c r="D72" s="51" t="s">
        <v>158</v>
      </c>
      <c r="E72" s="28">
        <v>20</v>
      </c>
      <c r="F72" s="27" t="s">
        <v>85</v>
      </c>
      <c r="H72" s="29">
        <f>ROUND(E72*G72, 2)</f>
        <v>0</v>
      </c>
      <c r="J72" s="29">
        <f t="shared" si="2"/>
        <v>0</v>
      </c>
      <c r="K72" s="30">
        <v>0.13553000000000001</v>
      </c>
      <c r="L72" s="30">
        <f>E72*K72</f>
        <v>2.7106000000000003</v>
      </c>
      <c r="P72" s="27" t="s">
        <v>69</v>
      </c>
      <c r="V72" s="31" t="s">
        <v>17</v>
      </c>
    </row>
    <row r="73" spans="1:24">
      <c r="A73" s="24">
        <v>34</v>
      </c>
      <c r="B73" s="25" t="s">
        <v>101</v>
      </c>
      <c r="C73" s="26" t="s">
        <v>159</v>
      </c>
      <c r="D73" s="51" t="s">
        <v>160</v>
      </c>
      <c r="E73" s="28">
        <v>20.2</v>
      </c>
      <c r="F73" s="27" t="s">
        <v>144</v>
      </c>
      <c r="I73" s="29">
        <f>ROUND(E73*G73, 2)</f>
        <v>0</v>
      </c>
      <c r="J73" s="29">
        <f t="shared" si="2"/>
        <v>0</v>
      </c>
      <c r="K73" s="30">
        <v>6.4000000000000001E-2</v>
      </c>
      <c r="L73" s="30">
        <f>E73*K73</f>
        <v>1.2927999999999999</v>
      </c>
      <c r="P73" s="27" t="s">
        <v>69</v>
      </c>
      <c r="V73" s="31" t="s">
        <v>16</v>
      </c>
    </row>
    <row r="74" spans="1:24" ht="25.5">
      <c r="A74" s="24">
        <v>35</v>
      </c>
      <c r="B74" s="25" t="s">
        <v>82</v>
      </c>
      <c r="C74" s="26" t="s">
        <v>161</v>
      </c>
      <c r="D74" s="51" t="s">
        <v>162</v>
      </c>
      <c r="E74" s="28">
        <v>8</v>
      </c>
      <c r="F74" s="27" t="s">
        <v>85</v>
      </c>
      <c r="H74" s="29">
        <f>ROUND(E74*G74, 2)</f>
        <v>0</v>
      </c>
      <c r="J74" s="29">
        <f t="shared" si="2"/>
        <v>0</v>
      </c>
      <c r="K74" s="30">
        <v>2.0000000000000002E-5</v>
      </c>
      <c r="L74" s="30">
        <f>E74*K74</f>
        <v>1.6000000000000001E-4</v>
      </c>
      <c r="P74" s="27" t="s">
        <v>69</v>
      </c>
      <c r="V74" s="31" t="s">
        <v>17</v>
      </c>
    </row>
    <row r="75" spans="1:24">
      <c r="D75" s="53" t="s">
        <v>163</v>
      </c>
      <c r="E75" s="54"/>
      <c r="F75" s="55"/>
      <c r="G75" s="56"/>
      <c r="H75" s="56"/>
      <c r="I75" s="56"/>
      <c r="J75" s="56"/>
      <c r="K75" s="57"/>
      <c r="L75" s="57"/>
      <c r="M75" s="54"/>
      <c r="N75" s="54"/>
      <c r="O75" s="55"/>
      <c r="P75" s="55"/>
      <c r="Q75" s="54"/>
      <c r="R75" s="54"/>
      <c r="S75" s="54"/>
      <c r="T75" s="58"/>
      <c r="U75" s="58"/>
      <c r="V75" s="58" t="s">
        <v>0</v>
      </c>
      <c r="W75" s="59"/>
      <c r="X75" s="55"/>
    </row>
    <row r="76" spans="1:24" ht="25.5">
      <c r="A76" s="24">
        <v>36</v>
      </c>
      <c r="B76" s="25" t="s">
        <v>82</v>
      </c>
      <c r="C76" s="26" t="s">
        <v>164</v>
      </c>
      <c r="D76" s="51" t="s">
        <v>165</v>
      </c>
      <c r="E76" s="28">
        <v>12</v>
      </c>
      <c r="F76" s="27" t="s">
        <v>85</v>
      </c>
      <c r="H76" s="29">
        <f>ROUND(E76*G76, 2)</f>
        <v>0</v>
      </c>
      <c r="J76" s="29">
        <f>ROUND(E76*G76, 2)</f>
        <v>0</v>
      </c>
      <c r="K76" s="30">
        <v>5.0000000000000002E-5</v>
      </c>
      <c r="L76" s="30">
        <f>E76*K76</f>
        <v>6.0000000000000006E-4</v>
      </c>
      <c r="P76" s="27" t="s">
        <v>69</v>
      </c>
      <c r="V76" s="31" t="s">
        <v>17</v>
      </c>
    </row>
    <row r="77" spans="1:24">
      <c r="D77" s="53" t="s">
        <v>166</v>
      </c>
      <c r="E77" s="54"/>
      <c r="F77" s="55"/>
      <c r="G77" s="56"/>
      <c r="H77" s="56"/>
      <c r="I77" s="56"/>
      <c r="J77" s="56"/>
      <c r="K77" s="57"/>
      <c r="L77" s="57"/>
      <c r="M77" s="54"/>
      <c r="N77" s="54"/>
      <c r="O77" s="55"/>
      <c r="P77" s="55"/>
      <c r="Q77" s="54"/>
      <c r="R77" s="54"/>
      <c r="S77" s="54"/>
      <c r="T77" s="58"/>
      <c r="U77" s="58"/>
      <c r="V77" s="58" t="s">
        <v>0</v>
      </c>
      <c r="W77" s="59"/>
      <c r="X77" s="55"/>
    </row>
    <row r="78" spans="1:24" ht="25.5">
      <c r="A78" s="24">
        <v>37</v>
      </c>
      <c r="B78" s="25" t="s">
        <v>70</v>
      </c>
      <c r="C78" s="26" t="s">
        <v>167</v>
      </c>
      <c r="D78" s="51" t="s">
        <v>168</v>
      </c>
      <c r="E78" s="28">
        <v>1</v>
      </c>
      <c r="F78" s="27" t="s">
        <v>144</v>
      </c>
      <c r="H78" s="29">
        <f>ROUND(E78*G78, 2)</f>
        <v>0</v>
      </c>
      <c r="J78" s="29">
        <f>ROUND(E78*G78, 2)</f>
        <v>0</v>
      </c>
      <c r="M78" s="28">
        <v>8.2000000000000003E-2</v>
      </c>
      <c r="N78" s="28">
        <f>E78*M78</f>
        <v>8.2000000000000003E-2</v>
      </c>
      <c r="P78" s="27" t="s">
        <v>69</v>
      </c>
      <c r="V78" s="31" t="s">
        <v>17</v>
      </c>
    </row>
    <row r="79" spans="1:24">
      <c r="D79" s="53" t="s">
        <v>169</v>
      </c>
      <c r="E79" s="54"/>
      <c r="F79" s="55"/>
      <c r="G79" s="56"/>
      <c r="H79" s="56"/>
      <c r="I79" s="56"/>
      <c r="J79" s="56"/>
      <c r="K79" s="57"/>
      <c r="L79" s="57"/>
      <c r="M79" s="54"/>
      <c r="N79" s="54"/>
      <c r="O79" s="55"/>
      <c r="P79" s="55"/>
      <c r="Q79" s="54"/>
      <c r="R79" s="54"/>
      <c r="S79" s="54"/>
      <c r="T79" s="58"/>
      <c r="U79" s="58"/>
      <c r="V79" s="58" t="s">
        <v>0</v>
      </c>
      <c r="W79" s="59"/>
      <c r="X79" s="55"/>
    </row>
    <row r="80" spans="1:24">
      <c r="A80" s="24">
        <v>38</v>
      </c>
      <c r="B80" s="25" t="s">
        <v>82</v>
      </c>
      <c r="C80" s="26" t="s">
        <v>170</v>
      </c>
      <c r="D80" s="51" t="s">
        <v>171</v>
      </c>
      <c r="E80" s="28">
        <v>21.29</v>
      </c>
      <c r="F80" s="27" t="s">
        <v>172</v>
      </c>
      <c r="H80" s="29">
        <f>ROUND(E80*G80, 2)</f>
        <v>0</v>
      </c>
      <c r="J80" s="29">
        <f>ROUND(E80*G80, 2)</f>
        <v>0</v>
      </c>
      <c r="P80" s="27" t="s">
        <v>69</v>
      </c>
      <c r="V80" s="31" t="s">
        <v>17</v>
      </c>
    </row>
    <row r="81" spans="1:24">
      <c r="A81" s="24">
        <v>39</v>
      </c>
      <c r="B81" s="25" t="s">
        <v>82</v>
      </c>
      <c r="C81" s="26" t="s">
        <v>173</v>
      </c>
      <c r="D81" s="51" t="s">
        <v>174</v>
      </c>
      <c r="E81" s="28">
        <v>191.61</v>
      </c>
      <c r="F81" s="27" t="s">
        <v>172</v>
      </c>
      <c r="H81" s="29">
        <f>ROUND(E81*G81, 2)</f>
        <v>0</v>
      </c>
      <c r="J81" s="29">
        <f>ROUND(E81*G81, 2)</f>
        <v>0</v>
      </c>
      <c r="P81" s="27" t="s">
        <v>69</v>
      </c>
      <c r="V81" s="31" t="s">
        <v>17</v>
      </c>
    </row>
    <row r="82" spans="1:24">
      <c r="D82" s="53" t="s">
        <v>175</v>
      </c>
      <c r="E82" s="54"/>
      <c r="F82" s="55"/>
      <c r="G82" s="56"/>
      <c r="H82" s="56"/>
      <c r="I82" s="56"/>
      <c r="J82" s="56"/>
      <c r="K82" s="57"/>
      <c r="L82" s="57"/>
      <c r="M82" s="54"/>
      <c r="N82" s="54"/>
      <c r="O82" s="55"/>
      <c r="P82" s="55"/>
      <c r="Q82" s="54"/>
      <c r="R82" s="54"/>
      <c r="S82" s="54"/>
      <c r="T82" s="58"/>
      <c r="U82" s="58"/>
      <c r="V82" s="58" t="s">
        <v>0</v>
      </c>
      <c r="W82" s="59"/>
      <c r="X82" s="55"/>
    </row>
    <row r="83" spans="1:24">
      <c r="A83" s="24">
        <v>40</v>
      </c>
      <c r="B83" s="25" t="s">
        <v>82</v>
      </c>
      <c r="C83" s="26" t="s">
        <v>176</v>
      </c>
      <c r="D83" s="51" t="s">
        <v>177</v>
      </c>
      <c r="E83" s="28">
        <v>21.29</v>
      </c>
      <c r="F83" s="27" t="s">
        <v>172</v>
      </c>
      <c r="H83" s="29">
        <f>ROUND(E83*G83, 2)</f>
        <v>0</v>
      </c>
      <c r="J83" s="29">
        <f>ROUND(E83*G83, 2)</f>
        <v>0</v>
      </c>
      <c r="P83" s="27" t="s">
        <v>69</v>
      </c>
      <c r="V83" s="31" t="s">
        <v>17</v>
      </c>
    </row>
    <row r="84" spans="1:24">
      <c r="A84" s="24">
        <v>41</v>
      </c>
      <c r="B84" s="25" t="s">
        <v>82</v>
      </c>
      <c r="C84" s="26" t="s">
        <v>178</v>
      </c>
      <c r="D84" s="51" t="s">
        <v>179</v>
      </c>
      <c r="E84" s="28">
        <v>7.59</v>
      </c>
      <c r="F84" s="27" t="s">
        <v>172</v>
      </c>
      <c r="H84" s="29">
        <f>ROUND(E84*G84, 2)</f>
        <v>0</v>
      </c>
      <c r="J84" s="29">
        <f>ROUND(E84*G84, 2)</f>
        <v>0</v>
      </c>
      <c r="K84" s="30">
        <v>1</v>
      </c>
      <c r="L84" s="30">
        <f>E84*K84</f>
        <v>7.59</v>
      </c>
      <c r="P84" s="27" t="s">
        <v>69</v>
      </c>
      <c r="V84" s="31" t="s">
        <v>17</v>
      </c>
    </row>
    <row r="85" spans="1:24">
      <c r="D85" s="53" t="s">
        <v>180</v>
      </c>
      <c r="E85" s="54"/>
      <c r="F85" s="55"/>
      <c r="G85" s="56"/>
      <c r="H85" s="56"/>
      <c r="I85" s="56"/>
      <c r="J85" s="56"/>
      <c r="K85" s="57"/>
      <c r="L85" s="57"/>
      <c r="M85" s="54"/>
      <c r="N85" s="54"/>
      <c r="O85" s="55"/>
      <c r="P85" s="55"/>
      <c r="Q85" s="54"/>
      <c r="R85" s="54"/>
      <c r="S85" s="54"/>
      <c r="T85" s="58"/>
      <c r="U85" s="58"/>
      <c r="V85" s="58" t="s">
        <v>0</v>
      </c>
      <c r="W85" s="59"/>
      <c r="X85" s="55"/>
    </row>
    <row r="86" spans="1:24">
      <c r="D86" s="53" t="s">
        <v>181</v>
      </c>
      <c r="E86" s="54"/>
      <c r="F86" s="55"/>
      <c r="G86" s="56"/>
      <c r="H86" s="56"/>
      <c r="I86" s="56"/>
      <c r="J86" s="56"/>
      <c r="K86" s="57"/>
      <c r="L86" s="57"/>
      <c r="M86" s="54"/>
      <c r="N86" s="54"/>
      <c r="O86" s="55"/>
      <c r="P86" s="55"/>
      <c r="Q86" s="54"/>
      <c r="R86" s="54"/>
      <c r="S86" s="54"/>
      <c r="T86" s="58"/>
      <c r="U86" s="58"/>
      <c r="V86" s="58" t="s">
        <v>0</v>
      </c>
      <c r="W86" s="59"/>
      <c r="X86" s="55"/>
    </row>
    <row r="87" spans="1:24">
      <c r="D87" s="65" t="s">
        <v>182</v>
      </c>
      <c r="E87" s="66"/>
      <c r="F87" s="67"/>
      <c r="G87" s="68"/>
      <c r="H87" s="68"/>
      <c r="I87" s="68"/>
      <c r="J87" s="68"/>
      <c r="K87" s="69"/>
      <c r="L87" s="69"/>
      <c r="M87" s="66"/>
      <c r="N87" s="66"/>
      <c r="O87" s="67"/>
      <c r="P87" s="67"/>
      <c r="Q87" s="66"/>
      <c r="R87" s="66"/>
      <c r="S87" s="66"/>
      <c r="T87" s="70"/>
      <c r="U87" s="70"/>
      <c r="V87" s="70" t="s">
        <v>1</v>
      </c>
      <c r="W87" s="71"/>
      <c r="X87" s="67"/>
    </row>
    <row r="88" spans="1:24">
      <c r="A88" s="24">
        <v>42</v>
      </c>
      <c r="B88" s="25" t="s">
        <v>82</v>
      </c>
      <c r="C88" s="26" t="s">
        <v>183</v>
      </c>
      <c r="D88" s="51" t="s">
        <v>184</v>
      </c>
      <c r="E88" s="28">
        <v>14.72</v>
      </c>
      <c r="F88" s="27" t="s">
        <v>172</v>
      </c>
      <c r="H88" s="29">
        <f>ROUND(E88*G88, 2)</f>
        <v>0</v>
      </c>
      <c r="J88" s="29">
        <f>ROUND(E88*G88, 2)</f>
        <v>0</v>
      </c>
      <c r="K88" s="30">
        <v>1</v>
      </c>
      <c r="L88" s="30">
        <f>E88*K88</f>
        <v>14.72</v>
      </c>
      <c r="P88" s="27" t="s">
        <v>69</v>
      </c>
      <c r="V88" s="31" t="s">
        <v>17</v>
      </c>
    </row>
    <row r="89" spans="1:24">
      <c r="D89" s="53" t="s">
        <v>185</v>
      </c>
      <c r="E89" s="54"/>
      <c r="F89" s="55"/>
      <c r="G89" s="56"/>
      <c r="H89" s="56"/>
      <c r="I89" s="56"/>
      <c r="J89" s="56"/>
      <c r="K89" s="57"/>
      <c r="L89" s="57"/>
      <c r="M89" s="54"/>
      <c r="N89" s="54"/>
      <c r="O89" s="55"/>
      <c r="P89" s="55"/>
      <c r="Q89" s="54"/>
      <c r="R89" s="54"/>
      <c r="S89" s="54"/>
      <c r="T89" s="58"/>
      <c r="U89" s="58"/>
      <c r="V89" s="58" t="s">
        <v>0</v>
      </c>
      <c r="W89" s="59"/>
      <c r="X89" s="55"/>
    </row>
    <row r="90" spans="1:24">
      <c r="D90" s="53" t="s">
        <v>186</v>
      </c>
      <c r="E90" s="54"/>
      <c r="F90" s="55"/>
      <c r="G90" s="56"/>
      <c r="H90" s="56"/>
      <c r="I90" s="56"/>
      <c r="J90" s="56"/>
      <c r="K90" s="57"/>
      <c r="L90" s="57"/>
      <c r="M90" s="54"/>
      <c r="N90" s="54"/>
      <c r="O90" s="55"/>
      <c r="P90" s="55"/>
      <c r="Q90" s="54"/>
      <c r="R90" s="54"/>
      <c r="S90" s="54"/>
      <c r="T90" s="58"/>
      <c r="U90" s="58"/>
      <c r="V90" s="58" t="s">
        <v>0</v>
      </c>
      <c r="W90" s="59"/>
      <c r="X90" s="55"/>
    </row>
    <row r="91" spans="1:24" ht="25.5">
      <c r="D91" s="65" t="s">
        <v>187</v>
      </c>
      <c r="E91" s="66"/>
      <c r="F91" s="67"/>
      <c r="G91" s="68"/>
      <c r="H91" s="68"/>
      <c r="I91" s="68"/>
      <c r="J91" s="68"/>
      <c r="K91" s="69"/>
      <c r="L91" s="69"/>
      <c r="M91" s="66"/>
      <c r="N91" s="66"/>
      <c r="O91" s="67"/>
      <c r="P91" s="67"/>
      <c r="Q91" s="66"/>
      <c r="R91" s="66"/>
      <c r="S91" s="66"/>
      <c r="T91" s="70"/>
      <c r="U91" s="70"/>
      <c r="V91" s="70" t="s">
        <v>1</v>
      </c>
      <c r="W91" s="71"/>
      <c r="X91" s="67"/>
    </row>
    <row r="92" spans="1:24" ht="25.5">
      <c r="A92" s="24">
        <v>43</v>
      </c>
      <c r="B92" s="25" t="s">
        <v>82</v>
      </c>
      <c r="C92" s="26" t="s">
        <v>188</v>
      </c>
      <c r="D92" s="51" t="s">
        <v>189</v>
      </c>
      <c r="E92" s="28">
        <v>5.6980000000000004</v>
      </c>
      <c r="F92" s="27" t="s">
        <v>172</v>
      </c>
      <c r="H92" s="29">
        <f>ROUND(E92*G92, 2)</f>
        <v>0</v>
      </c>
      <c r="J92" s="29">
        <f>ROUND(E92*G92, 2)</f>
        <v>0</v>
      </c>
      <c r="K92" s="30">
        <v>1</v>
      </c>
      <c r="L92" s="30">
        <f>E92*K92</f>
        <v>5.6980000000000004</v>
      </c>
      <c r="P92" s="27" t="s">
        <v>69</v>
      </c>
      <c r="V92" s="31" t="s">
        <v>17</v>
      </c>
    </row>
    <row r="93" spans="1:24">
      <c r="D93" s="53" t="s">
        <v>190</v>
      </c>
      <c r="E93" s="54"/>
      <c r="F93" s="55"/>
      <c r="G93" s="56"/>
      <c r="H93" s="56"/>
      <c r="I93" s="56"/>
      <c r="J93" s="56"/>
      <c r="K93" s="57"/>
      <c r="L93" s="57"/>
      <c r="M93" s="54"/>
      <c r="N93" s="54"/>
      <c r="O93" s="55"/>
      <c r="P93" s="55"/>
      <c r="Q93" s="54"/>
      <c r="R93" s="54"/>
      <c r="S93" s="54"/>
      <c r="T93" s="58"/>
      <c r="U93" s="58"/>
      <c r="V93" s="58" t="s">
        <v>0</v>
      </c>
      <c r="W93" s="59"/>
      <c r="X93" s="55"/>
    </row>
    <row r="94" spans="1:24">
      <c r="D94" s="65" t="s">
        <v>182</v>
      </c>
      <c r="E94" s="66"/>
      <c r="F94" s="67"/>
      <c r="G94" s="68"/>
      <c r="H94" s="68"/>
      <c r="I94" s="68"/>
      <c r="J94" s="68"/>
      <c r="K94" s="69"/>
      <c r="L94" s="69"/>
      <c r="M94" s="66"/>
      <c r="N94" s="66"/>
      <c r="O94" s="67"/>
      <c r="P94" s="67"/>
      <c r="Q94" s="66"/>
      <c r="R94" s="66"/>
      <c r="S94" s="66"/>
      <c r="T94" s="70"/>
      <c r="U94" s="70"/>
      <c r="V94" s="70" t="s">
        <v>1</v>
      </c>
      <c r="W94" s="71"/>
      <c r="X94" s="67"/>
    </row>
    <row r="95" spans="1:24">
      <c r="A95" s="24">
        <v>44</v>
      </c>
      <c r="B95" s="25" t="s">
        <v>70</v>
      </c>
      <c r="C95" s="26" t="s">
        <v>191</v>
      </c>
      <c r="D95" s="51" t="s">
        <v>192</v>
      </c>
      <c r="E95" s="28">
        <v>53.188000000000002</v>
      </c>
      <c r="F95" s="27" t="s">
        <v>172</v>
      </c>
      <c r="H95" s="29">
        <f>ROUND(E95*G95, 2)</f>
        <v>0</v>
      </c>
      <c r="J95" s="29">
        <f>ROUND(E95*G95, 2)</f>
        <v>0</v>
      </c>
      <c r="P95" s="27" t="s">
        <v>69</v>
      </c>
      <c r="V95" s="31" t="s">
        <v>17</v>
      </c>
    </row>
    <row r="96" spans="1:24">
      <c r="D96" s="61" t="s">
        <v>193</v>
      </c>
      <c r="E96" s="62">
        <f>J96</f>
        <v>0</v>
      </c>
      <c r="H96" s="62">
        <f>SUM(H62:H95)</f>
        <v>0</v>
      </c>
      <c r="I96" s="62">
        <f>SUM(I62:I95)</f>
        <v>0</v>
      </c>
      <c r="J96" s="62">
        <f>SUM(J62:J95)</f>
        <v>0</v>
      </c>
      <c r="L96" s="63">
        <f>SUM(L62:L95)</f>
        <v>34.58352</v>
      </c>
      <c r="N96" s="64">
        <f>SUM(N62:N95)</f>
        <v>8.2000000000000003E-2</v>
      </c>
    </row>
    <row r="98" spans="1:24">
      <c r="D98" s="61" t="s">
        <v>194</v>
      </c>
      <c r="E98" s="64">
        <f>J98</f>
        <v>0</v>
      </c>
      <c r="H98" s="62">
        <f>+H37+H41+H60+H96</f>
        <v>0</v>
      </c>
      <c r="I98" s="62">
        <f>+I37+I41+I60+I96</f>
        <v>0</v>
      </c>
      <c r="J98" s="62">
        <f>+J37+J41+J60+J96</f>
        <v>0</v>
      </c>
      <c r="L98" s="63">
        <f>+L37+L41+L60+L96</f>
        <v>55.733580000000003</v>
      </c>
      <c r="N98" s="64">
        <f>+N37+N41+N60+N96</f>
        <v>21.289999999999996</v>
      </c>
    </row>
    <row r="100" spans="1:24">
      <c r="B100" s="52" t="s">
        <v>195</v>
      </c>
    </row>
    <row r="101" spans="1:24">
      <c r="B101" s="26" t="s">
        <v>196</v>
      </c>
    </row>
    <row r="102" spans="1:24">
      <c r="A102" s="24">
        <v>45</v>
      </c>
      <c r="B102" s="25" t="s">
        <v>197</v>
      </c>
      <c r="C102" s="26" t="s">
        <v>198</v>
      </c>
      <c r="D102" s="51" t="s">
        <v>199</v>
      </c>
      <c r="E102" s="28">
        <v>1</v>
      </c>
      <c r="F102" s="27" t="s">
        <v>9</v>
      </c>
      <c r="H102" s="29">
        <f>ROUND(E102*G102, 2)</f>
        <v>0</v>
      </c>
      <c r="J102" s="29">
        <f>ROUND(E102*G102, 2)</f>
        <v>0</v>
      </c>
      <c r="P102" s="27" t="s">
        <v>69</v>
      </c>
      <c r="V102" s="31" t="s">
        <v>200</v>
      </c>
    </row>
    <row r="103" spans="1:24">
      <c r="D103" s="65" t="s">
        <v>201</v>
      </c>
      <c r="E103" s="66"/>
      <c r="F103" s="67"/>
      <c r="G103" s="68"/>
      <c r="H103" s="68"/>
      <c r="I103" s="68"/>
      <c r="J103" s="68"/>
      <c r="K103" s="69"/>
      <c r="L103" s="69"/>
      <c r="M103" s="66"/>
      <c r="N103" s="66"/>
      <c r="O103" s="67"/>
      <c r="P103" s="67"/>
      <c r="Q103" s="66"/>
      <c r="R103" s="66"/>
      <c r="S103" s="66"/>
      <c r="T103" s="70"/>
      <c r="U103" s="70"/>
      <c r="V103" s="70" t="s">
        <v>1</v>
      </c>
      <c r="W103" s="71"/>
      <c r="X103" s="67"/>
    </row>
    <row r="104" spans="1:24">
      <c r="D104" s="61" t="s">
        <v>202</v>
      </c>
      <c r="E104" s="62">
        <f>J104</f>
        <v>0</v>
      </c>
      <c r="H104" s="62">
        <f>SUM(H100:H103)</f>
        <v>0</v>
      </c>
      <c r="I104" s="62">
        <f>SUM(I100:I103)</f>
        <v>0</v>
      </c>
      <c r="J104" s="62">
        <f>SUM(J100:J103)</f>
        <v>0</v>
      </c>
      <c r="L104" s="63">
        <f>SUM(L100:L103)</f>
        <v>0</v>
      </c>
      <c r="N104" s="64">
        <f>SUM(N100:N103)</f>
        <v>0</v>
      </c>
    </row>
    <row r="106" spans="1:24">
      <c r="D106" s="61" t="s">
        <v>203</v>
      </c>
      <c r="E106" s="62">
        <f>J106</f>
        <v>0</v>
      </c>
      <c r="H106" s="62">
        <f>+H104</f>
        <v>0</v>
      </c>
      <c r="I106" s="62">
        <f>+I104</f>
        <v>0</v>
      </c>
      <c r="J106" s="62">
        <f>+J104</f>
        <v>0</v>
      </c>
      <c r="L106" s="63">
        <f>+L104</f>
        <v>0</v>
      </c>
      <c r="N106" s="64">
        <f>+N104</f>
        <v>0</v>
      </c>
    </row>
    <row r="108" spans="1:24">
      <c r="D108" s="72" t="s">
        <v>204</v>
      </c>
      <c r="E108" s="62">
        <f>J108</f>
        <v>0</v>
      </c>
      <c r="H108" s="62">
        <f>+H98+H106</f>
        <v>0</v>
      </c>
      <c r="I108" s="62">
        <f>+I98+I106</f>
        <v>0</v>
      </c>
      <c r="J108" s="62">
        <f>+J98+J106</f>
        <v>0</v>
      </c>
      <c r="L108" s="63">
        <f>+L98+L106</f>
        <v>55.733580000000003</v>
      </c>
      <c r="N108" s="64">
        <f>+N98+N106</f>
        <v>21.289999999999996</v>
      </c>
    </row>
  </sheetData>
  <printOptions horizontalCentered="1" gridLines="1"/>
  <pageMargins left="0.39370078740157483" right="0.35433070866141736" top="0.62992125984251968" bottom="0.59055118110236227" header="0.51181102362204722" footer="0.35433070866141736"/>
  <pageSetup paperSize="9" orientation="portrait" r:id="rId1"/>
  <headerFooter alignWithMargins="0">
    <oddFooter>&amp;R&amp;"Arial Narrow,Obyčejné"&amp;8Strana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showGridLines="0" workbookViewId="0"/>
  </sheetViews>
  <sheetFormatPr defaultRowHeight="12.75"/>
  <cols>
    <col min="1" max="1" width="15.7109375" style="22" customWidth="1"/>
    <col min="2" max="3" width="45.7109375" style="22" customWidth="1"/>
    <col min="4" max="4" width="11.28515625" style="23" customWidth="1"/>
    <col min="5" max="16384" width="9.140625" style="1"/>
  </cols>
  <sheetData>
    <row r="1" spans="1:6">
      <c r="A1" s="16" t="s">
        <v>56</v>
      </c>
      <c r="B1" s="17"/>
      <c r="C1" s="17"/>
      <c r="D1" s="18" t="s">
        <v>205</v>
      </c>
    </row>
    <row r="2" spans="1:6">
      <c r="A2" s="16" t="s">
        <v>57</v>
      </c>
      <c r="B2" s="17"/>
      <c r="C2" s="17"/>
      <c r="D2" s="18" t="s">
        <v>58</v>
      </c>
    </row>
    <row r="3" spans="1:6">
      <c r="A3" s="16" t="s">
        <v>18</v>
      </c>
      <c r="B3" s="17"/>
      <c r="C3" s="17"/>
      <c r="D3" s="18" t="s">
        <v>59</v>
      </c>
    </row>
    <row r="4" spans="1:6">
      <c r="A4" s="17"/>
      <c r="B4" s="17"/>
      <c r="C4" s="17"/>
      <c r="D4" s="17"/>
    </row>
    <row r="5" spans="1:6">
      <c r="A5" s="16" t="s">
        <v>60</v>
      </c>
      <c r="B5" s="17"/>
      <c r="C5" s="17"/>
      <c r="D5" s="17"/>
    </row>
    <row r="6" spans="1:6">
      <c r="A6" s="16" t="s">
        <v>61</v>
      </c>
      <c r="B6" s="17"/>
      <c r="C6" s="17"/>
      <c r="D6" s="17"/>
    </row>
    <row r="7" spans="1:6">
      <c r="A7" s="16"/>
      <c r="B7" s="17"/>
      <c r="C7" s="17"/>
      <c r="D7" s="17"/>
    </row>
    <row r="8" spans="1:6">
      <c r="A8" s="1" t="s">
        <v>62</v>
      </c>
      <c r="B8" s="19"/>
      <c r="C8" s="20"/>
      <c r="D8" s="21"/>
    </row>
    <row r="9" spans="1:6">
      <c r="A9" s="36" t="s">
        <v>52</v>
      </c>
      <c r="B9" s="36" t="s">
        <v>53</v>
      </c>
      <c r="C9" s="36" t="s">
        <v>54</v>
      </c>
      <c r="D9" s="37" t="s">
        <v>55</v>
      </c>
      <c r="F9" s="1" t="s">
        <v>206</v>
      </c>
    </row>
    <row r="10" spans="1:6">
      <c r="A10" s="38"/>
      <c r="B10" s="38"/>
      <c r="C10" s="39"/>
      <c r="D10" s="40"/>
    </row>
  </sheetData>
  <printOptions horizontalCentered="1"/>
  <pageMargins left="0.39370078740157483" right="0.35433070866141736" top="0.62992125984251968" bottom="0.59055118110236227" header="0.51181102362204722" footer="0.35433070866141736"/>
  <pageSetup paperSize="9" orientation="landscape" r:id="rId1"/>
  <headerFooter alignWithMargins="0">
    <oddFooter>&amp;R&amp;"Arial Narrow,Obyčejné"&amp;8Strana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Pracovné hárky</vt:lpstr>
      </vt:variant>
      <vt:variant>
        <vt:i4>2</vt:i4>
      </vt:variant>
      <vt:variant>
        <vt:lpstr>Pomenované rozsahy</vt:lpstr>
      </vt:variant>
      <vt:variant>
        <vt:i4>4</vt:i4>
      </vt:variant>
    </vt:vector>
  </HeadingPairs>
  <TitlesOfParts>
    <vt:vector size="6" baseType="lpstr">
      <vt:lpstr>Zadanie</vt:lpstr>
      <vt:lpstr>Figury</vt:lpstr>
      <vt:lpstr>Figury!Názvy_tlače</vt:lpstr>
      <vt:lpstr>Zadanie!Názvy_tlače</vt:lpstr>
      <vt:lpstr>Figury!Oblasť_tlače</vt:lpstr>
      <vt:lpstr>Zadanie!Oblasť_tlače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JaroM</dc:creator>
  <cp:lastModifiedBy>Peter Šafr</cp:lastModifiedBy>
  <cp:lastPrinted>2016-04-18T11:45:03Z</cp:lastPrinted>
  <dcterms:created xsi:type="dcterms:W3CDTF">1999-04-06T07:39:42Z</dcterms:created>
  <dcterms:modified xsi:type="dcterms:W3CDTF">2019-11-05T14:42:47Z</dcterms:modified>
</cp:coreProperties>
</file>