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7485" windowHeight="4140"/>
  </bookViews>
  <sheets>
    <sheet name="Zadanie" sheetId="5" r:id="rId1"/>
    <sheet name="Figury" sheetId="6" r:id="rId2"/>
  </sheets>
  <definedNames>
    <definedName name="_xlnm._FilterDatabase" hidden="1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45621"/>
</workbook>
</file>

<file path=xl/calcChain.xml><?xml version="1.0" encoding="utf-8"?>
<calcChain xmlns="http://schemas.openxmlformats.org/spreadsheetml/2006/main">
  <c r="L130" i="5" l="1"/>
  <c r="I130" i="5"/>
  <c r="N129" i="5"/>
  <c r="N130" i="5" s="1"/>
  <c r="J129" i="5"/>
  <c r="J130" i="5" s="1"/>
  <c r="E130" i="5" s="1"/>
  <c r="H129" i="5"/>
  <c r="H130" i="5" s="1"/>
  <c r="N126" i="5"/>
  <c r="I126" i="5"/>
  <c r="L125" i="5"/>
  <c r="J125" i="5"/>
  <c r="H125" i="5"/>
  <c r="L124" i="5"/>
  <c r="L126" i="5" s="1"/>
  <c r="J124" i="5"/>
  <c r="H124" i="5"/>
  <c r="N121" i="5"/>
  <c r="L119" i="5"/>
  <c r="J119" i="5"/>
  <c r="I119" i="5"/>
  <c r="I121" i="5" s="1"/>
  <c r="L118" i="5"/>
  <c r="J118" i="5"/>
  <c r="J121" i="5" s="1"/>
  <c r="E121" i="5" s="1"/>
  <c r="H118" i="5"/>
  <c r="H121" i="5" s="1"/>
  <c r="J114" i="5"/>
  <c r="I114" i="5"/>
  <c r="J113" i="5"/>
  <c r="I113" i="5"/>
  <c r="J112" i="5"/>
  <c r="I112" i="5"/>
  <c r="I115" i="5" s="1"/>
  <c r="L107" i="5"/>
  <c r="J107" i="5"/>
  <c r="H107" i="5"/>
  <c r="N105" i="5"/>
  <c r="N115" i="5" s="1"/>
  <c r="J105" i="5"/>
  <c r="H105" i="5"/>
  <c r="J103" i="5"/>
  <c r="H103" i="5"/>
  <c r="L101" i="5"/>
  <c r="J101" i="5"/>
  <c r="H101" i="5"/>
  <c r="L99" i="5"/>
  <c r="J99" i="5"/>
  <c r="J115" i="5" s="1"/>
  <c r="E115" i="5" s="1"/>
  <c r="H99" i="5"/>
  <c r="N96" i="5"/>
  <c r="I96" i="5"/>
  <c r="L94" i="5"/>
  <c r="L96" i="5" s="1"/>
  <c r="J94" i="5"/>
  <c r="J96" i="5" s="1"/>
  <c r="H94" i="5"/>
  <c r="H96" i="5" s="1"/>
  <c r="I88" i="5"/>
  <c r="J87" i="5"/>
  <c r="H87" i="5"/>
  <c r="J86" i="5"/>
  <c r="H86" i="5"/>
  <c r="J84" i="5"/>
  <c r="H84" i="5"/>
  <c r="J81" i="5"/>
  <c r="H81" i="5"/>
  <c r="N78" i="5"/>
  <c r="J78" i="5"/>
  <c r="H78" i="5"/>
  <c r="N72" i="5"/>
  <c r="L72" i="5"/>
  <c r="L88" i="5" s="1"/>
  <c r="J72" i="5"/>
  <c r="H72" i="5"/>
  <c r="J70" i="5"/>
  <c r="H70" i="5"/>
  <c r="H88" i="5" s="1"/>
  <c r="N67" i="5"/>
  <c r="L63" i="5"/>
  <c r="J63" i="5"/>
  <c r="H63" i="5"/>
  <c r="L62" i="5"/>
  <c r="J62" i="5"/>
  <c r="I62" i="5"/>
  <c r="I67" i="5" s="1"/>
  <c r="L59" i="5"/>
  <c r="L67" i="5" s="1"/>
  <c r="J59" i="5"/>
  <c r="H59" i="5"/>
  <c r="N56" i="5"/>
  <c r="L54" i="5"/>
  <c r="J54" i="5"/>
  <c r="I54" i="5"/>
  <c r="I56" i="5" s="1"/>
  <c r="L52" i="5"/>
  <c r="J52" i="5"/>
  <c r="J56" i="5" s="1"/>
  <c r="E56" i="5" s="1"/>
  <c r="H52" i="5"/>
  <c r="H56" i="5" s="1"/>
  <c r="N49" i="5"/>
  <c r="I49" i="5"/>
  <c r="J48" i="5"/>
  <c r="H48" i="5"/>
  <c r="L47" i="5"/>
  <c r="J47" i="5"/>
  <c r="H47" i="5"/>
  <c r="L44" i="5"/>
  <c r="J44" i="5"/>
  <c r="H44" i="5"/>
  <c r="N41" i="5"/>
  <c r="L37" i="5"/>
  <c r="J37" i="5"/>
  <c r="H37" i="5"/>
  <c r="J34" i="5"/>
  <c r="I34" i="5"/>
  <c r="I41" i="5" s="1"/>
  <c r="L31" i="5"/>
  <c r="L41" i="5" s="1"/>
  <c r="J31" i="5"/>
  <c r="H31" i="5"/>
  <c r="H41" i="5" s="1"/>
  <c r="N28" i="5"/>
  <c r="I28" i="5"/>
  <c r="L27" i="5"/>
  <c r="L28" i="5" s="1"/>
  <c r="J27" i="5"/>
  <c r="H27" i="5"/>
  <c r="L24" i="5"/>
  <c r="J24" i="5"/>
  <c r="H24" i="5"/>
  <c r="H28" i="5" s="1"/>
  <c r="L21" i="5"/>
  <c r="I21" i="5"/>
  <c r="I90" i="5" s="1"/>
  <c r="J20" i="5"/>
  <c r="H20" i="5"/>
  <c r="J19" i="5"/>
  <c r="H19" i="5"/>
  <c r="J16" i="5"/>
  <c r="H16" i="5"/>
  <c r="N14" i="5"/>
  <c r="N21" i="5" s="1"/>
  <c r="J14" i="5"/>
  <c r="H14" i="5"/>
  <c r="D8" i="5"/>
  <c r="N90" i="5" l="1"/>
  <c r="N134" i="5" s="1"/>
  <c r="J21" i="5"/>
  <c r="J28" i="5"/>
  <c r="E28" i="5" s="1"/>
  <c r="J41" i="5"/>
  <c r="E41" i="5" s="1"/>
  <c r="H49" i="5"/>
  <c r="L56" i="5"/>
  <c r="J88" i="5"/>
  <c r="E88" i="5" s="1"/>
  <c r="N88" i="5"/>
  <c r="L115" i="5"/>
  <c r="L121" i="5"/>
  <c r="J49" i="5"/>
  <c r="E49" i="5" s="1"/>
  <c r="H67" i="5"/>
  <c r="H132" i="5"/>
  <c r="N132" i="5"/>
  <c r="H126" i="5"/>
  <c r="H21" i="5"/>
  <c r="L49" i="5"/>
  <c r="L90" i="5" s="1"/>
  <c r="L134" i="5" s="1"/>
  <c r="J67" i="5"/>
  <c r="E67" i="5" s="1"/>
  <c r="H115" i="5"/>
  <c r="J126" i="5"/>
  <c r="E126" i="5" s="1"/>
  <c r="J90" i="5"/>
  <c r="E21" i="5"/>
  <c r="E96" i="5"/>
  <c r="L132" i="5"/>
  <c r="I132" i="5"/>
  <c r="I134" i="5"/>
  <c r="H90" i="5" l="1"/>
  <c r="H134" i="5" s="1"/>
  <c r="J132" i="5"/>
  <c r="E132" i="5" s="1"/>
  <c r="J134" i="5"/>
  <c r="E134" i="5" s="1"/>
  <c r="E90" i="5"/>
</calcChain>
</file>

<file path=xl/sharedStrings.xml><?xml version="1.0" encoding="utf-8"?>
<sst xmlns="http://schemas.openxmlformats.org/spreadsheetml/2006/main" count="421" uniqueCount="232">
  <si>
    <t>a</t>
  </si>
  <si>
    <t>b</t>
  </si>
  <si>
    <t>DPH</t>
  </si>
  <si>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</si>
  <si>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</si>
  <si>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</si>
  <si>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</si>
  <si>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</si>
  <si>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</si>
  <si>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</si>
  <si>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</si>
  <si>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</si>
  <si>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2011</t>
  </si>
  <si>
    <t>VK</t>
  </si>
  <si>
    <t>VF</t>
  </si>
  <si>
    <t>Konštrukcie</t>
  </si>
  <si>
    <t>D</t>
  </si>
  <si>
    <t>E</t>
  </si>
  <si>
    <t xml:space="preserve">Odberateľ: </t>
  </si>
  <si>
    <t xml:space="preserve">Dodávateľ: </t>
  </si>
  <si>
    <t>Špecifikovaný</t>
  </si>
  <si>
    <t>Spolu</t>
  </si>
  <si>
    <t>Hmotnosť v tonách</t>
  </si>
  <si>
    <t>Suť v tonách</t>
  </si>
  <si>
    <t>materiál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</si>
  <si>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</si>
  <si>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</si>
  <si>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</si>
  <si>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</si>
  <si>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</si>
  <si>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</si>
  <si>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</si>
  <si>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</si>
  <si>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</si>
  <si>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</si>
  <si>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</si>
  <si>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</si>
  <si>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</si>
  <si>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</si>
  <si>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</si>
  <si>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</si>
  <si>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</si>
  <si>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</si>
  <si>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</si>
  <si>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</si>
  <si>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</si>
  <si>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</si>
  <si>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</si>
  <si>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</si>
  <si>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</si>
  <si>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</si>
  <si>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</si>
  <si>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</si>
  <si>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Názov figúry</t>
  </si>
  <si>
    <t>Popis figúry</t>
  </si>
  <si>
    <t>Aritmetický výraz</t>
  </si>
  <si>
    <t>Hodnota</t>
  </si>
  <si>
    <t>Projektant: Ing.arch. V. Halamiček</t>
  </si>
  <si>
    <t xml:space="preserve">JKSO : </t>
  </si>
  <si>
    <t>Dátum: 28.06.2017</t>
  </si>
  <si>
    <t>Stavba : PRESTAVBA DOMU SMÚTKU</t>
  </si>
  <si>
    <t>Budinská Daniela</t>
  </si>
  <si>
    <t>PRÁCE A DODÁVKY HSV</t>
  </si>
  <si>
    <t>1 - ZEMNE PRÁCE</t>
  </si>
  <si>
    <t>221</t>
  </si>
  <si>
    <t xml:space="preserve">11310-6611   </t>
  </si>
  <si>
    <t>Rozoberanie zámkovej dlažby všetkých druhov okrem "Deka,..." do 20 m2</t>
  </si>
  <si>
    <t>m2</t>
  </si>
  <si>
    <t xml:space="preserve">                    </t>
  </si>
  <si>
    <t>1,8*4,5 =   8.100</t>
  </si>
  <si>
    <t>272</t>
  </si>
  <si>
    <t xml:space="preserve">13221-1101   </t>
  </si>
  <si>
    <t>Hĺbenie rýh šírka do 60 cm v hornine 3 ručne</t>
  </si>
  <si>
    <t>m3</t>
  </si>
  <si>
    <t>"pre gabióny :"          0,3*0,5*(4,6+2,7) =   1.095</t>
  </si>
  <si>
    <t>"pre nopovú fóliu :"   0,3*0,5*(6,5+4,045) =   1.582</t>
  </si>
  <si>
    <t>001</t>
  </si>
  <si>
    <t xml:space="preserve">16610-1101   </t>
  </si>
  <si>
    <t>Prehodenie výkopku v horn. tr. 1-4</t>
  </si>
  <si>
    <t xml:space="preserve">17120-1101   </t>
  </si>
  <si>
    <t>Násypy nezhutnené</t>
  </si>
  <si>
    <t xml:space="preserve">1 - ZEMNE PRÁCE  spolu: </t>
  </si>
  <si>
    <t>2 - ZÁKLADY</t>
  </si>
  <si>
    <t>253</t>
  </si>
  <si>
    <t xml:space="preserve">27131-1111   </t>
  </si>
  <si>
    <t>Podklad so štrkopieskom s cementom</t>
  </si>
  <si>
    <t>(1,8*1,545+7,9*3,0)*0,2 =   5.296</t>
  </si>
  <si>
    <t>-0,3*4,6*0,2 =   -0.276</t>
  </si>
  <si>
    <t>011</t>
  </si>
  <si>
    <t xml:space="preserve">27151-1132   </t>
  </si>
  <si>
    <t>Násyp pod základové konštrukcie so zhutnením z recyklátu betónového fr.0-63 mm</t>
  </si>
  <si>
    <t xml:space="preserve">2 - ZÁKLADY  spolu: </t>
  </si>
  <si>
    <t>3 - ZVISLÉ A KOMPLETNÉ KONŠTRUKCIE</t>
  </si>
  <si>
    <t>015</t>
  </si>
  <si>
    <t xml:space="preserve">33131-1151   </t>
  </si>
  <si>
    <t>Osadenie palisád betónových hromadne zabetón. hranatých dĺžky prvku 400 mm</t>
  </si>
  <si>
    <t>m</t>
  </si>
  <si>
    <t>2*1,8 =   3.600</t>
  </si>
  <si>
    <t>Vytvorenie schodíkov - z kóty -0,320 na kótu -0,151 a z -0,151 na +0,000.</t>
  </si>
  <si>
    <t>MAT</t>
  </si>
  <si>
    <t xml:space="preserve">592 3B0122   </t>
  </si>
  <si>
    <t>Palisáda Premac City výška 40cm sivá</t>
  </si>
  <si>
    <t>kus</t>
  </si>
  <si>
    <t>2*11,0"ks" =   22.000</t>
  </si>
  <si>
    <t>12,0 cm x 16,5 cm</t>
  </si>
  <si>
    <t>211</t>
  </si>
  <si>
    <t xml:space="preserve">33421-4521   </t>
  </si>
  <si>
    <t>Murivo z lomového kameňa na sucho do drôtených gabionov s vyklinovaním škár</t>
  </si>
  <si>
    <t>4,6*0,3*1,2 =   1.656</t>
  </si>
  <si>
    <t>2,7*0,3*1,2 =   0.972</t>
  </si>
  <si>
    <t>Výšku gabiónu počítam 0,400+0,320+0,480 = 1,200 m</t>
  </si>
  <si>
    <t xml:space="preserve">3 - ZVISLÉ A KOMPLETNÉ KONŠTRUKCIE  spolu: </t>
  </si>
  <si>
    <t>4 - VODOROVNÉ KONŠTRUKCIE</t>
  </si>
  <si>
    <t xml:space="preserve">43032-1313   </t>
  </si>
  <si>
    <t>Schodišťové konštrukcie zo železobetónu tr. C16/20</t>
  </si>
  <si>
    <t>Zmena tvaru vstupného schodiska - odhadom</t>
  </si>
  <si>
    <t>kubatúra bude upresnená podľa skutočnosti</t>
  </si>
  <si>
    <t xml:space="preserve">43435-1141   </t>
  </si>
  <si>
    <t>Debnenie stupňov priamočiarych zhotovenie</t>
  </si>
  <si>
    <t xml:space="preserve">43435-1142   </t>
  </si>
  <si>
    <t>Debnenie stupňov priamočiarych odstránenie</t>
  </si>
  <si>
    <t xml:space="preserve">4 - VODOROVNÉ KONŠTRUKCIE  spolu: </t>
  </si>
  <si>
    <t>5 - KOMUNIKÁCIE</t>
  </si>
  <si>
    <t xml:space="preserve">59681-1120   </t>
  </si>
  <si>
    <t>Kladenie bet. dlažby pre chodcov do lôžka z kam., veľ. do 0,09 m2, pl. do 50 m2</t>
  </si>
  <si>
    <t>1,54*1,8+7,9*3,0-(0,3*4,6) =   25.092</t>
  </si>
  <si>
    <t xml:space="preserve">592 455330   </t>
  </si>
  <si>
    <t>Dlažba betónová</t>
  </si>
  <si>
    <t>25,092*1,05 =   26.347</t>
  </si>
  <si>
    <t xml:space="preserve">5 - KOMUNIKÁCIE  spolu: </t>
  </si>
  <si>
    <t>6 - ÚPRAVY POVRCHOV, PODLAHY, VÝPLNE</t>
  </si>
  <si>
    <t xml:space="preserve">61247-4111   </t>
  </si>
  <si>
    <t>Omietka vnút. stien zo such.zm. hladká+cem. prednástrek</t>
  </si>
  <si>
    <t>0,425*(2,64+5,67+2,64) =   4.654</t>
  </si>
  <si>
    <t>0,5*2,65*6 =   7.950</t>
  </si>
  <si>
    <t xml:space="preserve">693 200200   </t>
  </si>
  <si>
    <t>Sklotextilná mriežka 5x5 mm</t>
  </si>
  <si>
    <t xml:space="preserve">63245-0231   </t>
  </si>
  <si>
    <t>Vyrovnávací cem. poter samonivel. zhotovenie v ploche zo suchých zmesí hr. 20 mm</t>
  </si>
  <si>
    <t>5,67*(0,425+4,07+0,5) =   28.322</t>
  </si>
  <si>
    <t>0,5*(4,07+3,645) =   3.858</t>
  </si>
  <si>
    <t>Vyrovnanie podkladu pod dlažbu v novom uzavretom priestore</t>
  </si>
  <si>
    <t xml:space="preserve">6 - ÚPRAVY POVRCHOV, PODLAHY, VÝPLNE  spolu: </t>
  </si>
  <si>
    <t>9 - OSTATNÉ KONŠTRUKCIE A PRÁCE</t>
  </si>
  <si>
    <t>013</t>
  </si>
  <si>
    <t xml:space="preserve">96203-2642   </t>
  </si>
  <si>
    <t>Recyklácia - drobenie vybúraného betónu</t>
  </si>
  <si>
    <t>t</t>
  </si>
  <si>
    <t>6,56"m3"*2,2"t" =   14.432</t>
  </si>
  <si>
    <t xml:space="preserve">96204-2321   </t>
  </si>
  <si>
    <t>Búranie muriva z betónu alebo otvorov nad 4 m2</t>
  </si>
  <si>
    <t>"konštrukcie pri hlav. vstupe :"</t>
  </si>
  <si>
    <t>(3,47*1,4+1,701*1,1+1,201*4,072)*0,5 =   5.810</t>
  </si>
  <si>
    <t>-0,5*0,5*0,5*2 =   -0.250</t>
  </si>
  <si>
    <t>"schody :"</t>
  </si>
  <si>
    <t>2*1,0*1,0*0,5 =   1.000</t>
  </si>
  <si>
    <t xml:space="preserve">96508-1813   </t>
  </si>
  <si>
    <t>Búranie dlažieb kamenin. cem. terac. hr. nad 1 cm nad 1 m2</t>
  </si>
  <si>
    <t xml:space="preserve">97908-1111   </t>
  </si>
  <si>
    <t>Odvoz sute a vybúraných hmôt na skládku do 1 km</t>
  </si>
  <si>
    <t>19,085-14,432 =   4.653</t>
  </si>
  <si>
    <t>bez hmotnosti recyklovaného betónu !</t>
  </si>
  <si>
    <t xml:space="preserve">97908-1121   </t>
  </si>
  <si>
    <t>Odvoz sute a vybúraných hmôt na skládku každý ďalší 1 km</t>
  </si>
  <si>
    <t>4,653*10,0 =   46.530</t>
  </si>
  <si>
    <t xml:space="preserve">97908-2111   </t>
  </si>
  <si>
    <t>Vnútrostavenisková doprava sute a vybúraných hmôt do 10 m</t>
  </si>
  <si>
    <t xml:space="preserve">97913-1409   </t>
  </si>
  <si>
    <t>Poplatok za ulož.a znešk.staveb.sute na vymedzených skládkach "O"-ostatný odpad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</si>
  <si>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</si>
  <si>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</si>
  <si>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</si>
  <si>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</si>
  <si>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</si>
  <si>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 xml:space="preserve">71116-1312   </t>
  </si>
  <si>
    <t>Izolácia proti zemnej vlhkosti stien fóliami pre bežné podmienky Fondaline S 500 šírky 1,0 m</t>
  </si>
  <si>
    <t>I</t>
  </si>
  <si>
    <t>6,5+4,545 =   11.045</t>
  </si>
  <si>
    <t xml:space="preserve">711 - Izolácie proti vode a vlhkosti  spolu: </t>
  </si>
  <si>
    <t>767 - Konštrukcie doplnk. kovové stavebné</t>
  </si>
  <si>
    <t>700</t>
  </si>
  <si>
    <t xml:space="preserve">767.1-51     </t>
  </si>
  <si>
    <t>Zábradlie rovné z profilovej ocele osadená do muriva</t>
  </si>
  <si>
    <t>"Z2 :"   1,6 =   1.600</t>
  </si>
  <si>
    <t xml:space="preserve">767.1-61     </t>
  </si>
  <si>
    <t>Zábradlie schodiskové z profilovej ocele upevnené do muriva</t>
  </si>
  <si>
    <t>"Z3+Z4 :"   4,6*2 =   9.200</t>
  </si>
  <si>
    <t xml:space="preserve">767.1-62     </t>
  </si>
  <si>
    <t>Zábradlie rovné z profilovaniej ocele - nízke</t>
  </si>
  <si>
    <t>4,6+1,4 =   6.000</t>
  </si>
  <si>
    <t>767</t>
  </si>
  <si>
    <t xml:space="preserve">76711-2812   </t>
  </si>
  <si>
    <t>Demontáž stien a priečok pre zaskl. zváraných</t>
  </si>
  <si>
    <t>5,61*2,65 =   14.867</t>
  </si>
  <si>
    <t xml:space="preserve">76711-3140   </t>
  </si>
  <si>
    <t>Montáž stien a priečok pre zaskl. z AL profilov do 16 m2</t>
  </si>
  <si>
    <t>"O1 :"   3,645*2,65 =   9.659</t>
  </si>
  <si>
    <t>"O2 :"   5,67*2,65 =   15.026</t>
  </si>
  <si>
    <t>"O3 :"   3,645*2,65 =   9.659</t>
  </si>
  <si>
    <t>.</t>
  </si>
  <si>
    <t xml:space="preserve">553 4C00PC1  </t>
  </si>
  <si>
    <t>Zasklená stena Al - 3645 x 2650 s posuvnými dverami 1200 x 2650 ozn. "O1"</t>
  </si>
  <si>
    <t xml:space="preserve">553 4C00PC2  </t>
  </si>
  <si>
    <t>Zasklená stena Al - 5670 x 2650 s dvojkrídl. dverami 2150 x 2650 ozn. "O2"</t>
  </si>
  <si>
    <t xml:space="preserve">553 4C00PC3  </t>
  </si>
  <si>
    <t>Zasklená stena Al - 3645 x 2650 fix ozn. "O3"</t>
  </si>
  <si>
    <t xml:space="preserve">767 - Konštrukcie doplnk. kovové stavebné  spolu: </t>
  </si>
  <si>
    <t>771 - Podlahy z dlaždíc  keramických</t>
  </si>
  <si>
    <t>771</t>
  </si>
  <si>
    <t xml:space="preserve">77157-1111   </t>
  </si>
  <si>
    <t>Montáž podláh z dlaždíc keram. rež. hlad. do tmelu</t>
  </si>
  <si>
    <t xml:space="preserve">597 637251   </t>
  </si>
  <si>
    <t>Dlaž. neglaz. GRES 300x300x8</t>
  </si>
  <si>
    <t>32,18*1,10 =   35.398</t>
  </si>
  <si>
    <t xml:space="preserve">771 - Podlahy z dlaždíc  keramických  spolu: </t>
  </si>
  <si>
    <t>784 - Maľby</t>
  </si>
  <si>
    <t>784</t>
  </si>
  <si>
    <t xml:space="preserve">78441-2301   </t>
  </si>
  <si>
    <t>Pačok 2x váp. mliekom s obrús. a presádr. v miest. do 3,8m</t>
  </si>
  <si>
    <t xml:space="preserve">78445-2571   </t>
  </si>
  <si>
    <t>Maľba zo zmesí tekut. 1far. dvojnás. v miest. do 3,8m</t>
  </si>
  <si>
    <t xml:space="preserve">784 - Maľby  spolu: </t>
  </si>
  <si>
    <t>787 - Zasklievanie</t>
  </si>
  <si>
    <t>787</t>
  </si>
  <si>
    <t xml:space="preserve">78760-0802   </t>
  </si>
  <si>
    <t>Vyskliev. okien a dvier zo skla plochého do 3m2</t>
  </si>
  <si>
    <t xml:space="preserve">787 - Zasklievanie  spolu: </t>
  </si>
  <si>
    <t xml:space="preserve">PRÁCE A DODÁVKY PSV  spolu: </t>
  </si>
  <si>
    <t>Za rozpočet celkom</t>
  </si>
  <si>
    <t>Spracoval: Budinská</t>
  </si>
  <si>
    <t>Figura</t>
  </si>
  <si>
    <t>Spracoval: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</si>
</sst>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  <numFmt numFmtId="168" formatCode="0.000"/>
  </numFmts>
  <fonts count="20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</cellStyleXfs>
  <cellXfs count="59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3" fillId="0" borderId="0" xfId="0" applyFont="1" applyProtection="1"/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5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8" fontId="1" fillId="0" borderId="0" xfId="0" applyNumberFormat="1" applyFont="1" applyAlignment="1" applyProtection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12" xfId="0" applyFont="1" applyBorder="1" applyAlignment="1" applyProtection="1">
      <alignment horizontal="left"/>
      <protection locked="0"/>
    </xf>
    <xf numFmtId="0" fontId="1" fillId="0" borderId="8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9" xfId="0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</xf>
    <xf numFmtId="0" fontId="1" fillId="0" borderId="15" xfId="0" applyNumberFormat="1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Continuous"/>
    </xf>
    <xf numFmtId="0" fontId="1" fillId="0" borderId="16" xfId="0" applyFont="1" applyBorder="1" applyAlignment="1" applyProtection="1">
      <alignment horizontal="centerContinuous"/>
    </xf>
    <xf numFmtId="0" fontId="1" fillId="0" borderId="11" xfId="0" applyFont="1" applyBorder="1" applyAlignment="1" applyProtection="1">
      <alignment horizontal="centerContinuous"/>
    </xf>
    <xf numFmtId="0" fontId="1" fillId="0" borderId="13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49" fontId="13" fillId="0" borderId="0" xfId="27" applyNumberFormat="1" applyFont="1"/>
    <xf numFmtId="49" fontId="3" fillId="0" borderId="0" xfId="0" applyNumberFormat="1" applyFont="1" applyAlignment="1" applyProtection="1">
      <alignment horizontal="left" vertical="top" wrapText="1"/>
    </xf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a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4"/>
  <sheetViews>
    <sheetView tabSelected="1" workbookViewId="0">
      <selection activeCell="J7" sqref="J7"/>
    </sheetView>
  </sheetViews>
  <sheetFormatPr defaultRowHeight="12.75"/>
  <cols>
    <col min="1" max="1" width="6.7109375" style="24" customWidth="1"/>
    <col min="2" max="2" width="3.7109375" style="25" customWidth="1"/>
    <col min="3" max="3" width="13" style="26" customWidth="1"/>
    <col min="4" max="4" width="35.7109375" style="51" customWidth="1"/>
    <col min="5" max="5" width="10.7109375" style="28" customWidth="1"/>
    <col min="6" max="6" width="5.28515625" style="27" customWidth="1"/>
    <col min="7" max="7" width="8.7109375" style="29" customWidth="1"/>
    <col min="8" max="9" width="9.7109375" style="29" hidden="1" customWidth="1"/>
    <col min="10" max="10" width="9.7109375" style="29" customWidth="1"/>
    <col min="11" max="11" width="7.42578125" style="30" hidden="1" customWidth="1"/>
    <col min="12" max="12" width="8.28515625" style="30" hidden="1" customWidth="1"/>
    <col min="13" max="13" width="9.140625" style="28" hidden="1" customWidth="1"/>
    <col min="14" max="14" width="7" style="28" hidden="1" customWidth="1"/>
    <col min="15" max="15" width="3.5703125" style="27" customWidth="1"/>
    <col min="16" max="16" width="12.7109375" style="27" hidden="1" customWidth="1"/>
    <col min="17" max="19" width="13.28515625" style="28" hidden="1" customWidth="1"/>
    <col min="20" max="20" width="10.5703125" style="31" hidden="1" customWidth="1"/>
    <col min="21" max="21" width="10.28515625" style="31" hidden="1" customWidth="1"/>
    <col min="22" max="22" width="5.7109375" style="31" hidden="1" customWidth="1"/>
    <col min="23" max="23" width="9.140625" style="32"/>
    <col min="24" max="25" width="5.7109375" style="27" customWidth="1"/>
    <col min="26" max="26" width="7.5703125" style="27" customWidth="1"/>
    <col min="27" max="27" width="24.85546875" style="27" customWidth="1"/>
    <col min="28" max="28" width="4.28515625" style="27" customWidth="1"/>
    <col min="29" max="29" width="8.28515625" style="27" customWidth="1"/>
    <col min="30" max="30" width="8.7109375" style="27" customWidth="1"/>
    <col min="31" max="34" width="9.140625" style="27"/>
    <col min="35" max="16384" width="9.140625" style="1"/>
  </cols>
  <sheetData>
    <row r="1" spans="1:34">
      <c r="A1" s="9" t="s">
        <v>18</v>
      </c>
      <c r="B1" s="1"/>
      <c r="C1" s="1"/>
      <c r="D1" s="1"/>
      <c r="E1" s="9" t="s">
        <v>231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33" t="s">
        <v>3</v>
      </c>
      <c r="AA1" s="57" t="s">
        <v>4</v>
      </c>
      <c r="AB1" s="33" t="s">
        <v>5</v>
      </c>
      <c r="AC1" s="33" t="s">
        <v>6</v>
      </c>
      <c r="AD1" s="33" t="s">
        <v>7</v>
      </c>
      <c r="AE1" s="1"/>
      <c r="AF1" s="1"/>
      <c r="AG1" s="1"/>
      <c r="AH1" s="1"/>
    </row>
    <row r="2" spans="1:34">
      <c r="A2" s="9" t="s">
        <v>57</v>
      </c>
      <c r="B2" s="1"/>
      <c r="C2" s="1"/>
      <c r="D2" s="1"/>
      <c r="E2" s="9" t="s">
        <v>58</v>
      </c>
      <c r="F2" s="1"/>
      <c r="G2" s="6"/>
      <c r="H2" s="8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33" t="s">
        <v>8</v>
      </c>
      <c r="AA2" s="34" t="s">
        <v>25</v>
      </c>
      <c r="AB2" s="34" t="s">
        <v>9</v>
      </c>
      <c r="AC2" s="34"/>
      <c r="AD2" s="35"/>
      <c r="AE2" s="1"/>
      <c r="AF2" s="1"/>
      <c r="AG2" s="1"/>
      <c r="AH2" s="1"/>
    </row>
    <row r="3" spans="1:34">
      <c r="A3" s="9" t="s">
        <v>19</v>
      </c>
      <c r="B3" s="1"/>
      <c r="C3" s="1"/>
      <c r="D3" s="1"/>
      <c r="E3" s="9" t="s">
        <v>59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33" t="s">
        <v>10</v>
      </c>
      <c r="AA3" s="34" t="s">
        <v>26</v>
      </c>
      <c r="AB3" s="34" t="s">
        <v>9</v>
      </c>
      <c r="AC3" s="34" t="s">
        <v>11</v>
      </c>
      <c r="AD3" s="35" t="s">
        <v>12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33" t="s">
        <v>13</v>
      </c>
      <c r="AA4" s="34" t="s">
        <v>27</v>
      </c>
      <c r="AB4" s="34" t="s">
        <v>9</v>
      </c>
      <c r="AC4" s="34"/>
      <c r="AD4" s="35"/>
      <c r="AE4" s="1"/>
      <c r="AF4" s="1"/>
      <c r="AG4" s="1"/>
      <c r="AH4" s="1"/>
    </row>
    <row r="5" spans="1:34">
      <c r="A5" s="9" t="s">
        <v>60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33" t="s">
        <v>14</v>
      </c>
      <c r="AA5" s="34" t="s">
        <v>26</v>
      </c>
      <c r="AB5" s="34" t="s">
        <v>9</v>
      </c>
      <c r="AC5" s="34" t="s">
        <v>11</v>
      </c>
      <c r="AD5" s="35" t="s">
        <v>12</v>
      </c>
      <c r="AE5" s="1"/>
      <c r="AF5" s="1"/>
      <c r="AG5" s="1"/>
      <c r="AH5" s="1"/>
    </row>
    <row r="6" spans="1:34">
      <c r="A6" s="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thickTop="1">
      <c r="A9" s="43" t="s">
        <v>28</v>
      </c>
      <c r="B9" s="43" t="s">
        <v>29</v>
      </c>
      <c r="C9" s="43" t="s">
        <v>30</v>
      </c>
      <c r="D9" s="43" t="s">
        <v>31</v>
      </c>
      <c r="E9" s="43" t="s">
        <v>32</v>
      </c>
      <c r="F9" s="43" t="s">
        <v>33</v>
      </c>
      <c r="G9" s="43" t="s">
        <v>34</v>
      </c>
      <c r="H9" s="43" t="s">
        <v>15</v>
      </c>
      <c r="I9" s="43" t="s">
        <v>20</v>
      </c>
      <c r="J9" s="43" t="s">
        <v>21</v>
      </c>
      <c r="K9" s="44" t="s">
        <v>22</v>
      </c>
      <c r="L9" s="45"/>
      <c r="M9" s="46" t="s">
        <v>23</v>
      </c>
      <c r="N9" s="45"/>
      <c r="O9" s="43" t="s">
        <v>2</v>
      </c>
      <c r="P9" s="41" t="s">
        <v>35</v>
      </c>
      <c r="Q9" s="10" t="s">
        <v>32</v>
      </c>
      <c r="R9" s="10" t="s">
        <v>32</v>
      </c>
      <c r="S9" s="11" t="s">
        <v>32</v>
      </c>
      <c r="T9" s="14" t="s">
        <v>36</v>
      </c>
      <c r="U9" s="14" t="s">
        <v>37</v>
      </c>
      <c r="V9" s="14" t="s">
        <v>38</v>
      </c>
      <c r="W9" s="15"/>
      <c r="X9" s="15"/>
      <c r="Y9" s="15"/>
      <c r="Z9" s="50"/>
      <c r="AA9" s="50"/>
      <c r="AB9" s="1"/>
      <c r="AC9" s="1"/>
      <c r="AD9" s="1"/>
      <c r="AE9" s="1"/>
      <c r="AF9" s="1"/>
      <c r="AG9" s="1"/>
      <c r="AH9" s="1"/>
    </row>
    <row r="10" spans="1:34" ht="13.5" thickBot="1">
      <c r="A10" s="47" t="s">
        <v>39</v>
      </c>
      <c r="B10" s="47" t="s">
        <v>40</v>
      </c>
      <c r="C10" s="48"/>
      <c r="D10" s="47" t="s">
        <v>41</v>
      </c>
      <c r="E10" s="47" t="s">
        <v>42</v>
      </c>
      <c r="F10" s="47" t="s">
        <v>43</v>
      </c>
      <c r="G10" s="47" t="s">
        <v>44</v>
      </c>
      <c r="H10" s="47" t="s">
        <v>45</v>
      </c>
      <c r="I10" s="47" t="s">
        <v>24</v>
      </c>
      <c r="J10" s="47"/>
      <c r="K10" s="47" t="s">
        <v>34</v>
      </c>
      <c r="L10" s="47" t="s">
        <v>21</v>
      </c>
      <c r="M10" s="49" t="s">
        <v>34</v>
      </c>
      <c r="N10" s="47" t="s">
        <v>21</v>
      </c>
      <c r="O10" s="47" t="s">
        <v>46</v>
      </c>
      <c r="P10" s="42"/>
      <c r="Q10" s="12" t="s">
        <v>47</v>
      </c>
      <c r="R10" s="12" t="s">
        <v>48</v>
      </c>
      <c r="S10" s="13" t="s">
        <v>49</v>
      </c>
      <c r="T10" s="14" t="s">
        <v>50</v>
      </c>
      <c r="U10" s="14" t="s">
        <v>51</v>
      </c>
      <c r="V10" s="14" t="s">
        <v>52</v>
      </c>
      <c r="W10" s="15"/>
      <c r="X10" s="1"/>
      <c r="Y10" s="1"/>
      <c r="Z10" s="50"/>
      <c r="AA10" s="50"/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52" t="s">
        <v>62</v>
      </c>
    </row>
    <row r="13" spans="1:34">
      <c r="B13" s="26" t="s">
        <v>63</v>
      </c>
    </row>
    <row r="14" spans="1:34" ht="25.5">
      <c r="A14" s="24">
        <v>1</v>
      </c>
      <c r="B14" s="25" t="s">
        <v>64</v>
      </c>
      <c r="C14" s="26" t="s">
        <v>65</v>
      </c>
      <c r="D14" s="51" t="s">
        <v>66</v>
      </c>
      <c r="E14" s="28">
        <v>8.1</v>
      </c>
      <c r="F14" s="27" t="s">
        <v>67</v>
      </c>
      <c r="H14" s="29">
        <f>ROUND(E14*G14, 2)</f>
        <v>0</v>
      </c>
      <c r="J14" s="29">
        <f>ROUND(E14*G14, 2)</f>
        <v>0</v>
      </c>
      <c r="M14" s="28">
        <v>0.23</v>
      </c>
      <c r="N14" s="28">
        <f>E14*M14</f>
        <v>1.863</v>
      </c>
      <c r="P14" s="27" t="s">
        <v>68</v>
      </c>
      <c r="V14" s="31" t="s">
        <v>17</v>
      </c>
    </row>
    <row r="15" spans="1:34">
      <c r="D15" s="51" t="s">
        <v>69</v>
      </c>
      <c r="V15" s="31" t="s">
        <v>0</v>
      </c>
    </row>
    <row r="16" spans="1:34">
      <c r="A16" s="24">
        <v>2</v>
      </c>
      <c r="B16" s="25" t="s">
        <v>70</v>
      </c>
      <c r="C16" s="26" t="s">
        <v>71</v>
      </c>
      <c r="D16" s="51" t="s">
        <v>72</v>
      </c>
      <c r="E16" s="28">
        <v>2.677</v>
      </c>
      <c r="F16" s="27" t="s">
        <v>73</v>
      </c>
      <c r="H16" s="29">
        <f>ROUND(E16*G16, 2)</f>
        <v>0</v>
      </c>
      <c r="J16" s="29">
        <f>ROUND(E16*G16, 2)</f>
        <v>0</v>
      </c>
      <c r="P16" s="27" t="s">
        <v>68</v>
      </c>
      <c r="V16" s="31" t="s">
        <v>17</v>
      </c>
    </row>
    <row r="17" spans="1:22">
      <c r="D17" s="51" t="s">
        <v>74</v>
      </c>
      <c r="V17" s="31" t="s">
        <v>0</v>
      </c>
    </row>
    <row r="18" spans="1:22">
      <c r="D18" s="51" t="s">
        <v>75</v>
      </c>
      <c r="V18" s="31" t="s">
        <v>0</v>
      </c>
    </row>
    <row r="19" spans="1:22">
      <c r="A19" s="24">
        <v>3</v>
      </c>
      <c r="B19" s="25" t="s">
        <v>76</v>
      </c>
      <c r="C19" s="26" t="s">
        <v>77</v>
      </c>
      <c r="D19" s="51" t="s">
        <v>78</v>
      </c>
      <c r="E19" s="28">
        <v>2.677</v>
      </c>
      <c r="F19" s="27" t="s">
        <v>73</v>
      </c>
      <c r="H19" s="29">
        <f>ROUND(E19*G19, 2)</f>
        <v>0</v>
      </c>
      <c r="J19" s="29">
        <f>ROUND(E19*G19, 2)</f>
        <v>0</v>
      </c>
      <c r="P19" s="27" t="s">
        <v>68</v>
      </c>
      <c r="V19" s="31" t="s">
        <v>17</v>
      </c>
    </row>
    <row r="20" spans="1:22">
      <c r="A20" s="24">
        <v>4</v>
      </c>
      <c r="B20" s="25" t="s">
        <v>76</v>
      </c>
      <c r="C20" s="26" t="s">
        <v>79</v>
      </c>
      <c r="D20" s="51" t="s">
        <v>80</v>
      </c>
      <c r="E20" s="28">
        <v>2.677</v>
      </c>
      <c r="F20" s="27" t="s">
        <v>73</v>
      </c>
      <c r="H20" s="29">
        <f>ROUND(E20*G20, 2)</f>
        <v>0</v>
      </c>
      <c r="J20" s="29">
        <f>ROUND(E20*G20, 2)</f>
        <v>0</v>
      </c>
      <c r="P20" s="27" t="s">
        <v>68</v>
      </c>
      <c r="V20" s="31" t="s">
        <v>17</v>
      </c>
    </row>
    <row r="21" spans="1:22">
      <c r="D21" s="53" t="s">
        <v>81</v>
      </c>
      <c r="E21" s="54">
        <f>J21</f>
        <v>0</v>
      </c>
      <c r="H21" s="54">
        <f>SUM(H12:H20)</f>
        <v>0</v>
      </c>
      <c r="I21" s="54">
        <f>SUM(I12:I20)</f>
        <v>0</v>
      </c>
      <c r="J21" s="54">
        <f>SUM(J12:J20)</f>
        <v>0</v>
      </c>
      <c r="L21" s="55">
        <f>SUM(L12:L20)</f>
        <v>0</v>
      </c>
      <c r="N21" s="56">
        <f>SUM(N12:N20)</f>
        <v>1.863</v>
      </c>
    </row>
    <row r="23" spans="1:22">
      <c r="B23" s="26" t="s">
        <v>82</v>
      </c>
    </row>
    <row r="24" spans="1:22">
      <c r="A24" s="24">
        <v>5</v>
      </c>
      <c r="B24" s="25" t="s">
        <v>83</v>
      </c>
      <c r="C24" s="26" t="s">
        <v>84</v>
      </c>
      <c r="D24" s="51" t="s">
        <v>85</v>
      </c>
      <c r="E24" s="28">
        <v>5.0199999999999996</v>
      </c>
      <c r="F24" s="27" t="s">
        <v>73</v>
      </c>
      <c r="H24" s="29">
        <f>ROUND(E24*G24, 2)</f>
        <v>0</v>
      </c>
      <c r="J24" s="29">
        <f>ROUND(E24*G24, 2)</f>
        <v>0</v>
      </c>
      <c r="K24" s="30">
        <v>2.58453</v>
      </c>
      <c r="L24" s="30">
        <f>E24*K24</f>
        <v>12.9743406</v>
      </c>
      <c r="P24" s="27" t="s">
        <v>68</v>
      </c>
      <c r="V24" s="31" t="s">
        <v>17</v>
      </c>
    </row>
    <row r="25" spans="1:22">
      <c r="D25" s="51" t="s">
        <v>86</v>
      </c>
      <c r="V25" s="31" t="s">
        <v>0</v>
      </c>
    </row>
    <row r="26" spans="1:22">
      <c r="D26" s="51" t="s">
        <v>87</v>
      </c>
      <c r="V26" s="31" t="s">
        <v>0</v>
      </c>
    </row>
    <row r="27" spans="1:22" ht="25.5">
      <c r="A27" s="24">
        <v>6</v>
      </c>
      <c r="B27" s="25" t="s">
        <v>88</v>
      </c>
      <c r="C27" s="26" t="s">
        <v>89</v>
      </c>
      <c r="D27" s="51" t="s">
        <v>90</v>
      </c>
      <c r="E27" s="28">
        <v>6.56</v>
      </c>
      <c r="F27" s="27" t="s">
        <v>73</v>
      </c>
      <c r="H27" s="29">
        <f>ROUND(E27*G27, 2)</f>
        <v>0</v>
      </c>
      <c r="J27" s="29">
        <f>ROUND(E27*G27, 2)</f>
        <v>0</v>
      </c>
      <c r="K27" s="30">
        <v>2.84138</v>
      </c>
      <c r="L27" s="30">
        <f>E27*K27</f>
        <v>18.639452799999997</v>
      </c>
      <c r="P27" s="27" t="s">
        <v>68</v>
      </c>
      <c r="V27" s="31" t="s">
        <v>17</v>
      </c>
    </row>
    <row r="28" spans="1:22">
      <c r="D28" s="53" t="s">
        <v>91</v>
      </c>
      <c r="E28" s="54">
        <f>J28</f>
        <v>0</v>
      </c>
      <c r="H28" s="54">
        <f>SUM(H23:H27)</f>
        <v>0</v>
      </c>
      <c r="I28" s="54">
        <f>SUM(I23:I27)</f>
        <v>0</v>
      </c>
      <c r="J28" s="54">
        <f>SUM(J23:J27)</f>
        <v>0</v>
      </c>
      <c r="L28" s="55">
        <f>SUM(L23:L27)</f>
        <v>31.613793399999999</v>
      </c>
      <c r="N28" s="56">
        <f>SUM(N23:N27)</f>
        <v>0</v>
      </c>
    </row>
    <row r="30" spans="1:22">
      <c r="B30" s="26" t="s">
        <v>92</v>
      </c>
    </row>
    <row r="31" spans="1:22" ht="25.5">
      <c r="A31" s="24">
        <v>7</v>
      </c>
      <c r="B31" s="25" t="s">
        <v>93</v>
      </c>
      <c r="C31" s="26" t="s">
        <v>94</v>
      </c>
      <c r="D31" s="51" t="s">
        <v>95</v>
      </c>
      <c r="E31" s="28">
        <v>3.6</v>
      </c>
      <c r="F31" s="27" t="s">
        <v>96</v>
      </c>
      <c r="H31" s="29">
        <f>ROUND(E31*G31, 2)</f>
        <v>0</v>
      </c>
      <c r="J31" s="29">
        <f>ROUND(E31*G31, 2)</f>
        <v>0</v>
      </c>
      <c r="K31" s="30">
        <v>0.13457</v>
      </c>
      <c r="L31" s="30">
        <f>E31*K31</f>
        <v>0.48445199999999999</v>
      </c>
      <c r="P31" s="27" t="s">
        <v>68</v>
      </c>
      <c r="V31" s="31" t="s">
        <v>17</v>
      </c>
    </row>
    <row r="32" spans="1:22">
      <c r="D32" s="51" t="s">
        <v>97</v>
      </c>
      <c r="V32" s="31" t="s">
        <v>0</v>
      </c>
    </row>
    <row r="33" spans="1:22" ht="25.5">
      <c r="D33" s="51" t="s">
        <v>98</v>
      </c>
      <c r="V33" s="31" t="s">
        <v>1</v>
      </c>
    </row>
    <row r="34" spans="1:22">
      <c r="A34" s="24">
        <v>8</v>
      </c>
      <c r="B34" s="25" t="s">
        <v>99</v>
      </c>
      <c r="C34" s="26" t="s">
        <v>100</v>
      </c>
      <c r="D34" s="51" t="s">
        <v>101</v>
      </c>
      <c r="E34" s="28">
        <v>22</v>
      </c>
      <c r="F34" s="27" t="s">
        <v>102</v>
      </c>
      <c r="I34" s="29">
        <f>ROUND(E34*G34, 2)</f>
        <v>0</v>
      </c>
      <c r="J34" s="29">
        <f>ROUND(E34*G34, 2)</f>
        <v>0</v>
      </c>
      <c r="P34" s="27" t="s">
        <v>68</v>
      </c>
      <c r="V34" s="31" t="s">
        <v>16</v>
      </c>
    </row>
    <row r="35" spans="1:22">
      <c r="D35" s="51" t="s">
        <v>103</v>
      </c>
      <c r="V35" s="31" t="s">
        <v>0</v>
      </c>
    </row>
    <row r="36" spans="1:22">
      <c r="D36" s="51" t="s">
        <v>104</v>
      </c>
      <c r="V36" s="31" t="s">
        <v>1</v>
      </c>
    </row>
    <row r="37" spans="1:22" ht="25.5">
      <c r="A37" s="24">
        <v>9</v>
      </c>
      <c r="B37" s="25" t="s">
        <v>105</v>
      </c>
      <c r="C37" s="26" t="s">
        <v>106</v>
      </c>
      <c r="D37" s="51" t="s">
        <v>107</v>
      </c>
      <c r="E37" s="28">
        <v>2.6280000000000001</v>
      </c>
      <c r="F37" s="27" t="s">
        <v>73</v>
      </c>
      <c r="H37" s="29">
        <f>ROUND(E37*G37, 2)</f>
        <v>0</v>
      </c>
      <c r="J37" s="29">
        <f>ROUND(E37*G37, 2)</f>
        <v>0</v>
      </c>
      <c r="K37" s="30">
        <v>2.28376</v>
      </c>
      <c r="L37" s="30">
        <f>E37*K37</f>
        <v>6.0017212799999999</v>
      </c>
      <c r="P37" s="27" t="s">
        <v>68</v>
      </c>
      <c r="V37" s="31" t="s">
        <v>17</v>
      </c>
    </row>
    <row r="38" spans="1:22">
      <c r="D38" s="51" t="s">
        <v>108</v>
      </c>
      <c r="V38" s="31" t="s">
        <v>0</v>
      </c>
    </row>
    <row r="39" spans="1:22">
      <c r="D39" s="51" t="s">
        <v>109</v>
      </c>
      <c r="V39" s="31" t="s">
        <v>0</v>
      </c>
    </row>
    <row r="40" spans="1:22">
      <c r="D40" s="51" t="s">
        <v>110</v>
      </c>
      <c r="V40" s="31" t="s">
        <v>1</v>
      </c>
    </row>
    <row r="41" spans="1:22">
      <c r="D41" s="53" t="s">
        <v>111</v>
      </c>
      <c r="E41" s="54">
        <f>J41</f>
        <v>0</v>
      </c>
      <c r="H41" s="54">
        <f>SUM(H30:H40)</f>
        <v>0</v>
      </c>
      <c r="I41" s="54">
        <f>SUM(I30:I40)</f>
        <v>0</v>
      </c>
      <c r="J41" s="54">
        <f>SUM(J30:J40)</f>
        <v>0</v>
      </c>
      <c r="L41" s="55">
        <f>SUM(L30:L40)</f>
        <v>6.48617328</v>
      </c>
      <c r="N41" s="56">
        <f>SUM(N30:N40)</f>
        <v>0</v>
      </c>
    </row>
    <row r="43" spans="1:22">
      <c r="B43" s="26" t="s">
        <v>112</v>
      </c>
    </row>
    <row r="44" spans="1:22">
      <c r="A44" s="24">
        <v>10</v>
      </c>
      <c r="B44" s="25" t="s">
        <v>88</v>
      </c>
      <c r="C44" s="26" t="s">
        <v>113</v>
      </c>
      <c r="D44" s="51" t="s">
        <v>114</v>
      </c>
      <c r="E44" s="28">
        <v>1.2</v>
      </c>
      <c r="F44" s="27" t="s">
        <v>73</v>
      </c>
      <c r="H44" s="29">
        <f>ROUND(E44*G44, 2)</f>
        <v>0</v>
      </c>
      <c r="J44" s="29">
        <f>ROUND(E44*G44, 2)</f>
        <v>0</v>
      </c>
      <c r="K44" s="30">
        <v>2.42103</v>
      </c>
      <c r="L44" s="30">
        <f>E44*K44</f>
        <v>2.9052359999999999</v>
      </c>
      <c r="P44" s="27" t="s">
        <v>68</v>
      </c>
      <c r="V44" s="31" t="s">
        <v>17</v>
      </c>
    </row>
    <row r="45" spans="1:22">
      <c r="D45" s="51" t="s">
        <v>115</v>
      </c>
      <c r="V45" s="31" t="s">
        <v>1</v>
      </c>
    </row>
    <row r="46" spans="1:22">
      <c r="D46" s="51" t="s">
        <v>116</v>
      </c>
      <c r="V46" s="31" t="s">
        <v>1</v>
      </c>
    </row>
    <row r="47" spans="1:22">
      <c r="A47" s="24">
        <v>11</v>
      </c>
      <c r="B47" s="25" t="s">
        <v>88</v>
      </c>
      <c r="C47" s="26" t="s">
        <v>117</v>
      </c>
      <c r="D47" s="51" t="s">
        <v>118</v>
      </c>
      <c r="E47" s="28">
        <v>4</v>
      </c>
      <c r="F47" s="27" t="s">
        <v>67</v>
      </c>
      <c r="H47" s="29">
        <f>ROUND(E47*G47, 2)</f>
        <v>0</v>
      </c>
      <c r="J47" s="29">
        <f>ROUND(E47*G47, 2)</f>
        <v>0</v>
      </c>
      <c r="K47" s="30">
        <v>4.3299999999999996E-3</v>
      </c>
      <c r="L47" s="30">
        <f>E47*K47</f>
        <v>1.7319999999999999E-2</v>
      </c>
      <c r="P47" s="27" t="s">
        <v>68</v>
      </c>
      <c r="V47" s="31" t="s">
        <v>17</v>
      </c>
    </row>
    <row r="48" spans="1:22">
      <c r="A48" s="24">
        <v>12</v>
      </c>
      <c r="B48" s="25" t="s">
        <v>88</v>
      </c>
      <c r="C48" s="26" t="s">
        <v>119</v>
      </c>
      <c r="D48" s="51" t="s">
        <v>120</v>
      </c>
      <c r="E48" s="28">
        <v>4</v>
      </c>
      <c r="F48" s="27" t="s">
        <v>67</v>
      </c>
      <c r="H48" s="29">
        <f>ROUND(E48*G48, 2)</f>
        <v>0</v>
      </c>
      <c r="J48" s="29">
        <f>ROUND(E48*G48, 2)</f>
        <v>0</v>
      </c>
      <c r="P48" s="27" t="s">
        <v>68</v>
      </c>
      <c r="V48" s="31" t="s">
        <v>17</v>
      </c>
    </row>
    <row r="49" spans="1:22">
      <c r="D49" s="53" t="s">
        <v>121</v>
      </c>
      <c r="E49" s="54">
        <f>J49</f>
        <v>0</v>
      </c>
      <c r="H49" s="54">
        <f>SUM(H43:H48)</f>
        <v>0</v>
      </c>
      <c r="I49" s="54">
        <f>SUM(I43:I48)</f>
        <v>0</v>
      </c>
      <c r="J49" s="54">
        <f>SUM(J43:J48)</f>
        <v>0</v>
      </c>
      <c r="L49" s="55">
        <f>SUM(L43:L48)</f>
        <v>2.9225559999999997</v>
      </c>
      <c r="N49" s="56">
        <f>SUM(N43:N48)</f>
        <v>0</v>
      </c>
    </row>
    <row r="51" spans="1:22">
      <c r="B51" s="26" t="s">
        <v>122</v>
      </c>
    </row>
    <row r="52" spans="1:22" ht="25.5">
      <c r="A52" s="24">
        <v>13</v>
      </c>
      <c r="B52" s="25" t="s">
        <v>64</v>
      </c>
      <c r="C52" s="26" t="s">
        <v>123</v>
      </c>
      <c r="D52" s="51" t="s">
        <v>124</v>
      </c>
      <c r="E52" s="28">
        <v>25.091999999999999</v>
      </c>
      <c r="F52" s="27" t="s">
        <v>67</v>
      </c>
      <c r="H52" s="29">
        <f>ROUND(E52*G52, 2)</f>
        <v>0</v>
      </c>
      <c r="J52" s="29">
        <f>ROUND(E52*G52, 2)</f>
        <v>0</v>
      </c>
      <c r="K52" s="30">
        <v>0.10100000000000001</v>
      </c>
      <c r="L52" s="30">
        <f>E52*K52</f>
        <v>2.5342920000000002</v>
      </c>
      <c r="P52" s="27" t="s">
        <v>68</v>
      </c>
      <c r="V52" s="31" t="s">
        <v>17</v>
      </c>
    </row>
    <row r="53" spans="1:22">
      <c r="D53" s="51" t="s">
        <v>125</v>
      </c>
      <c r="V53" s="31" t="s">
        <v>0</v>
      </c>
    </row>
    <row r="54" spans="1:22">
      <c r="A54" s="24">
        <v>14</v>
      </c>
      <c r="B54" s="25" t="s">
        <v>99</v>
      </c>
      <c r="C54" s="26" t="s">
        <v>126</v>
      </c>
      <c r="D54" s="51" t="s">
        <v>127</v>
      </c>
      <c r="E54" s="28">
        <v>26.347000000000001</v>
      </c>
      <c r="F54" s="27" t="s">
        <v>67</v>
      </c>
      <c r="I54" s="29">
        <f>ROUND(E54*G54, 2)</f>
        <v>0</v>
      </c>
      <c r="J54" s="29">
        <f>ROUND(E54*G54, 2)</f>
        <v>0</v>
      </c>
      <c r="K54" s="30">
        <v>8.5000000000000006E-2</v>
      </c>
      <c r="L54" s="30">
        <f>E54*K54</f>
        <v>2.2394950000000002</v>
      </c>
      <c r="P54" s="27" t="s">
        <v>68</v>
      </c>
      <c r="V54" s="31" t="s">
        <v>16</v>
      </c>
    </row>
    <row r="55" spans="1:22">
      <c r="D55" s="51" t="s">
        <v>128</v>
      </c>
      <c r="V55" s="31" t="s">
        <v>0</v>
      </c>
    </row>
    <row r="56" spans="1:22">
      <c r="D56" s="53" t="s">
        <v>129</v>
      </c>
      <c r="E56" s="54">
        <f>J56</f>
        <v>0</v>
      </c>
      <c r="H56" s="54">
        <f>SUM(H51:H55)</f>
        <v>0</v>
      </c>
      <c r="I56" s="54">
        <f>SUM(I51:I55)</f>
        <v>0</v>
      </c>
      <c r="J56" s="54">
        <f>SUM(J51:J55)</f>
        <v>0</v>
      </c>
      <c r="L56" s="55">
        <f>SUM(L51:L55)</f>
        <v>4.7737870000000004</v>
      </c>
      <c r="N56" s="56">
        <f>SUM(N51:N55)</f>
        <v>0</v>
      </c>
    </row>
    <row r="58" spans="1:22">
      <c r="B58" s="26" t="s">
        <v>130</v>
      </c>
    </row>
    <row r="59" spans="1:22" ht="25.5">
      <c r="A59" s="24">
        <v>15</v>
      </c>
      <c r="B59" s="25" t="s">
        <v>88</v>
      </c>
      <c r="C59" s="26" t="s">
        <v>131</v>
      </c>
      <c r="D59" s="51" t="s">
        <v>132</v>
      </c>
      <c r="E59" s="28">
        <v>12.603999999999999</v>
      </c>
      <c r="F59" s="27" t="s">
        <v>67</v>
      </c>
      <c r="H59" s="29">
        <f>ROUND(E59*G59, 2)</f>
        <v>0</v>
      </c>
      <c r="J59" s="29">
        <f>ROUND(E59*G59, 2)</f>
        <v>0</v>
      </c>
      <c r="K59" s="30">
        <v>3.0630000000000001E-2</v>
      </c>
      <c r="L59" s="30">
        <f>E59*K59</f>
        <v>0.38606051999999996</v>
      </c>
      <c r="P59" s="27" t="s">
        <v>68</v>
      </c>
      <c r="V59" s="31" t="s">
        <v>17</v>
      </c>
    </row>
    <row r="60" spans="1:22">
      <c r="D60" s="51" t="s">
        <v>133</v>
      </c>
      <c r="V60" s="31" t="s">
        <v>0</v>
      </c>
    </row>
    <row r="61" spans="1:22">
      <c r="D61" s="51" t="s">
        <v>134</v>
      </c>
      <c r="V61" s="31" t="s">
        <v>0</v>
      </c>
    </row>
    <row r="62" spans="1:22">
      <c r="A62" s="24">
        <v>16</v>
      </c>
      <c r="B62" s="25" t="s">
        <v>99</v>
      </c>
      <c r="C62" s="26" t="s">
        <v>135</v>
      </c>
      <c r="D62" s="51" t="s">
        <v>136</v>
      </c>
      <c r="E62" s="28">
        <v>15</v>
      </c>
      <c r="F62" s="27" t="s">
        <v>67</v>
      </c>
      <c r="I62" s="29">
        <f>ROUND(E62*G62, 2)</f>
        <v>0</v>
      </c>
      <c r="J62" s="29">
        <f>ROUND(E62*G62, 2)</f>
        <v>0</v>
      </c>
      <c r="K62" s="30">
        <v>1.2E-4</v>
      </c>
      <c r="L62" s="30">
        <f>E62*K62</f>
        <v>1.8E-3</v>
      </c>
      <c r="P62" s="27" t="s">
        <v>68</v>
      </c>
      <c r="V62" s="31" t="s">
        <v>16</v>
      </c>
    </row>
    <row r="63" spans="1:22" ht="25.5">
      <c r="A63" s="24">
        <v>17</v>
      </c>
      <c r="B63" s="25" t="s">
        <v>88</v>
      </c>
      <c r="C63" s="26" t="s">
        <v>137</v>
      </c>
      <c r="D63" s="51" t="s">
        <v>138</v>
      </c>
      <c r="E63" s="28">
        <v>32.18</v>
      </c>
      <c r="F63" s="27" t="s">
        <v>67</v>
      </c>
      <c r="H63" s="29">
        <f>ROUND(E63*G63, 2)</f>
        <v>0</v>
      </c>
      <c r="J63" s="29">
        <f>ROUND(E63*G63, 2)</f>
        <v>0</v>
      </c>
      <c r="K63" s="30">
        <v>3.78E-2</v>
      </c>
      <c r="L63" s="30">
        <f>E63*K63</f>
        <v>1.216404</v>
      </c>
      <c r="P63" s="27" t="s">
        <v>68</v>
      </c>
      <c r="V63" s="31" t="s">
        <v>17</v>
      </c>
    </row>
    <row r="64" spans="1:22">
      <c r="D64" s="51" t="s">
        <v>139</v>
      </c>
      <c r="V64" s="31" t="s">
        <v>0</v>
      </c>
    </row>
    <row r="65" spans="1:22">
      <c r="D65" s="51" t="s">
        <v>140</v>
      </c>
      <c r="V65" s="31" t="s">
        <v>0</v>
      </c>
    </row>
    <row r="66" spans="1:22" ht="25.5">
      <c r="D66" s="51" t="s">
        <v>141</v>
      </c>
      <c r="V66" s="31" t="s">
        <v>1</v>
      </c>
    </row>
    <row r="67" spans="1:22">
      <c r="D67" s="53" t="s">
        <v>142</v>
      </c>
      <c r="E67" s="54">
        <f>J67</f>
        <v>0</v>
      </c>
      <c r="H67" s="54">
        <f>SUM(H58:H66)</f>
        <v>0</v>
      </c>
      <c r="I67" s="54">
        <f>SUM(I58:I66)</f>
        <v>0</v>
      </c>
      <c r="J67" s="54">
        <f>SUM(J58:J66)</f>
        <v>0</v>
      </c>
      <c r="L67" s="55">
        <f>SUM(L58:L66)</f>
        <v>1.6042645200000001</v>
      </c>
      <c r="N67" s="56">
        <f>SUM(N58:N66)</f>
        <v>0</v>
      </c>
    </row>
    <row r="69" spans="1:22">
      <c r="B69" s="26" t="s">
        <v>143</v>
      </c>
    </row>
    <row r="70" spans="1:22">
      <c r="A70" s="24">
        <v>18</v>
      </c>
      <c r="B70" s="25" t="s">
        <v>144</v>
      </c>
      <c r="C70" s="26" t="s">
        <v>145</v>
      </c>
      <c r="D70" s="51" t="s">
        <v>146</v>
      </c>
      <c r="E70" s="28">
        <v>14.432</v>
      </c>
      <c r="F70" s="27" t="s">
        <v>147</v>
      </c>
      <c r="H70" s="29">
        <f>ROUND(E70*G70, 2)</f>
        <v>0</v>
      </c>
      <c r="J70" s="29">
        <f>ROUND(E70*G70, 2)</f>
        <v>0</v>
      </c>
      <c r="P70" s="27" t="s">
        <v>68</v>
      </c>
      <c r="V70" s="31" t="s">
        <v>17</v>
      </c>
    </row>
    <row r="71" spans="1:22">
      <c r="D71" s="51" t="s">
        <v>148</v>
      </c>
      <c r="V71" s="31" t="s">
        <v>0</v>
      </c>
    </row>
    <row r="72" spans="1:22">
      <c r="A72" s="24">
        <v>19</v>
      </c>
      <c r="B72" s="25" t="s">
        <v>144</v>
      </c>
      <c r="C72" s="26" t="s">
        <v>149</v>
      </c>
      <c r="D72" s="51" t="s">
        <v>150</v>
      </c>
      <c r="E72" s="28">
        <v>6.56</v>
      </c>
      <c r="F72" s="27" t="s">
        <v>73</v>
      </c>
      <c r="H72" s="29">
        <f>ROUND(E72*G72, 2)</f>
        <v>0</v>
      </c>
      <c r="J72" s="29">
        <f>ROUND(E72*G72, 2)</f>
        <v>0</v>
      </c>
      <c r="K72" s="30">
        <v>1.5E-3</v>
      </c>
      <c r="L72" s="30">
        <f>E72*K72</f>
        <v>9.8399999999999998E-3</v>
      </c>
      <c r="M72" s="28">
        <v>2.2000000000000002</v>
      </c>
      <c r="N72" s="28">
        <f>E72*M72</f>
        <v>14.432</v>
      </c>
      <c r="P72" s="27" t="s">
        <v>68</v>
      </c>
      <c r="V72" s="31" t="s">
        <v>17</v>
      </c>
    </row>
    <row r="73" spans="1:22">
      <c r="D73" s="51" t="s">
        <v>151</v>
      </c>
      <c r="V73" s="31" t="s">
        <v>0</v>
      </c>
    </row>
    <row r="74" spans="1:22">
      <c r="D74" s="51" t="s">
        <v>152</v>
      </c>
      <c r="V74" s="31" t="s">
        <v>0</v>
      </c>
    </row>
    <row r="75" spans="1:22">
      <c r="D75" s="51" t="s">
        <v>153</v>
      </c>
      <c r="V75" s="31" t="s">
        <v>0</v>
      </c>
    </row>
    <row r="76" spans="1:22">
      <c r="D76" s="51" t="s">
        <v>154</v>
      </c>
      <c r="V76" s="31" t="s">
        <v>0</v>
      </c>
    </row>
    <row r="77" spans="1:22">
      <c r="D77" s="51" t="s">
        <v>155</v>
      </c>
      <c r="V77" s="31" t="s">
        <v>0</v>
      </c>
    </row>
    <row r="78" spans="1:22" ht="25.5">
      <c r="A78" s="24">
        <v>20</v>
      </c>
      <c r="B78" s="25" t="s">
        <v>144</v>
      </c>
      <c r="C78" s="26" t="s">
        <v>156</v>
      </c>
      <c r="D78" s="51" t="s">
        <v>157</v>
      </c>
      <c r="E78" s="28">
        <v>32.18</v>
      </c>
      <c r="F78" s="27" t="s">
        <v>67</v>
      </c>
      <c r="H78" s="29">
        <f>ROUND(E78*G78, 2)</f>
        <v>0</v>
      </c>
      <c r="J78" s="29">
        <f>ROUND(E78*G78, 2)</f>
        <v>0</v>
      </c>
      <c r="M78" s="28">
        <v>6.5000000000000002E-2</v>
      </c>
      <c r="N78" s="28">
        <f>E78*M78</f>
        <v>2.0916999999999999</v>
      </c>
      <c r="P78" s="27" t="s">
        <v>68</v>
      </c>
      <c r="V78" s="31" t="s">
        <v>17</v>
      </c>
    </row>
    <row r="79" spans="1:22">
      <c r="D79" s="51" t="s">
        <v>139</v>
      </c>
      <c r="V79" s="31" t="s">
        <v>0</v>
      </c>
    </row>
    <row r="80" spans="1:22">
      <c r="D80" s="51" t="s">
        <v>140</v>
      </c>
      <c r="V80" s="31" t="s">
        <v>0</v>
      </c>
    </row>
    <row r="81" spans="1:22">
      <c r="A81" s="24">
        <v>21</v>
      </c>
      <c r="B81" s="25" t="s">
        <v>144</v>
      </c>
      <c r="C81" s="26" t="s">
        <v>158</v>
      </c>
      <c r="D81" s="51" t="s">
        <v>159</v>
      </c>
      <c r="E81" s="28">
        <v>4.6529999999999996</v>
      </c>
      <c r="F81" s="27" t="s">
        <v>147</v>
      </c>
      <c r="H81" s="29">
        <f>ROUND(E81*G81, 2)</f>
        <v>0</v>
      </c>
      <c r="J81" s="29">
        <f>ROUND(E81*G81, 2)</f>
        <v>0</v>
      </c>
      <c r="P81" s="27" t="s">
        <v>68</v>
      </c>
      <c r="V81" s="31" t="s">
        <v>17</v>
      </c>
    </row>
    <row r="82" spans="1:22">
      <c r="D82" s="51" t="s">
        <v>160</v>
      </c>
      <c r="V82" s="31" t="s">
        <v>0</v>
      </c>
    </row>
    <row r="83" spans="1:22">
      <c r="D83" s="51" t="s">
        <v>161</v>
      </c>
      <c r="V83" s="31" t="s">
        <v>1</v>
      </c>
    </row>
    <row r="84" spans="1:22" ht="25.5">
      <c r="A84" s="24">
        <v>22</v>
      </c>
      <c r="B84" s="25" t="s">
        <v>144</v>
      </c>
      <c r="C84" s="26" t="s">
        <v>162</v>
      </c>
      <c r="D84" s="51" t="s">
        <v>163</v>
      </c>
      <c r="E84" s="28">
        <v>46.53</v>
      </c>
      <c r="F84" s="27" t="s">
        <v>147</v>
      </c>
      <c r="H84" s="29">
        <f>ROUND(E84*G84, 2)</f>
        <v>0</v>
      </c>
      <c r="J84" s="29">
        <f>ROUND(E84*G84, 2)</f>
        <v>0</v>
      </c>
      <c r="P84" s="27" t="s">
        <v>68</v>
      </c>
      <c r="V84" s="31" t="s">
        <v>17</v>
      </c>
    </row>
    <row r="85" spans="1:22">
      <c r="D85" s="51" t="s">
        <v>164</v>
      </c>
      <c r="V85" s="31" t="s">
        <v>0</v>
      </c>
    </row>
    <row r="86" spans="1:22" ht="25.5">
      <c r="A86" s="24">
        <v>23</v>
      </c>
      <c r="B86" s="25" t="s">
        <v>144</v>
      </c>
      <c r="C86" s="26" t="s">
        <v>165</v>
      </c>
      <c r="D86" s="51" t="s">
        <v>166</v>
      </c>
      <c r="E86" s="28">
        <v>19.085000000000001</v>
      </c>
      <c r="F86" s="27" t="s">
        <v>147</v>
      </c>
      <c r="H86" s="29">
        <f>ROUND(E86*G86, 2)</f>
        <v>0</v>
      </c>
      <c r="J86" s="29">
        <f>ROUND(E86*G86, 2)</f>
        <v>0</v>
      </c>
      <c r="P86" s="27" t="s">
        <v>68</v>
      </c>
      <c r="V86" s="31" t="s">
        <v>17</v>
      </c>
    </row>
    <row r="87" spans="1:22" ht="25.5">
      <c r="A87" s="24">
        <v>24</v>
      </c>
      <c r="B87" s="25" t="s">
        <v>144</v>
      </c>
      <c r="C87" s="26" t="s">
        <v>167</v>
      </c>
      <c r="D87" s="51" t="s">
        <v>168</v>
      </c>
      <c r="E87" s="28">
        <v>4.6529999999999996</v>
      </c>
      <c r="F87" s="27" t="s">
        <v>147</v>
      </c>
      <c r="H87" s="29">
        <f>ROUND(E87*G87, 2)</f>
        <v>0</v>
      </c>
      <c r="J87" s="29">
        <f>ROUND(E87*G87, 2)</f>
        <v>0</v>
      </c>
      <c r="P87" s="27" t="s">
        <v>68</v>
      </c>
      <c r="V87" s="31" t="s">
        <v>17</v>
      </c>
    </row>
    <row r="88" spans="1:22">
      <c r="D88" s="53" t="s">
        <v>169</v>
      </c>
      <c r="E88" s="54">
        <f>J88</f>
        <v>0</v>
      </c>
      <c r="H88" s="54">
        <f>SUM(H69:H87)</f>
        <v>0</v>
      </c>
      <c r="I88" s="54">
        <f>SUM(I69:I87)</f>
        <v>0</v>
      </c>
      <c r="J88" s="54">
        <f>SUM(J69:J87)</f>
        <v>0</v>
      </c>
      <c r="L88" s="55">
        <f>SUM(L69:L87)</f>
        <v>9.8399999999999998E-3</v>
      </c>
      <c r="N88" s="56">
        <f>SUM(N69:N87)</f>
        <v>16.523700000000002</v>
      </c>
    </row>
    <row r="90" spans="1:22">
      <c r="D90" s="53" t="s">
        <v>170</v>
      </c>
      <c r="E90" s="56">
        <f>J90</f>
        <v>0</v>
      </c>
      <c r="H90" s="54">
        <f>+H21+H28+H41+H49+H56+H67+H88</f>
        <v>0</v>
      </c>
      <c r="I90" s="54">
        <f>+I21+I28+I41+I49+I56+I67+I88</f>
        <v>0</v>
      </c>
      <c r="J90" s="54">
        <f>+J21+J28+J41+J49+J56+J67+J88</f>
        <v>0</v>
      </c>
      <c r="L90" s="55">
        <f>+L21+L28+L41+L49+L56+L67+L88</f>
        <v>47.410414199999998</v>
      </c>
      <c r="N90" s="56">
        <f>+N21+N28+N41+N49+N56+N67+N88</f>
        <v>18.386700000000001</v>
      </c>
    </row>
    <row r="92" spans="1:22">
      <c r="B92" s="52" t="s">
        <v>171</v>
      </c>
    </row>
    <row r="93" spans="1:22">
      <c r="B93" s="26" t="s">
        <v>172</v>
      </c>
    </row>
    <row r="94" spans="1:22" ht="25.5">
      <c r="A94" s="24">
        <v>25</v>
      </c>
      <c r="B94" s="25" t="s">
        <v>173</v>
      </c>
      <c r="C94" s="26" t="s">
        <v>174</v>
      </c>
      <c r="D94" s="51" t="s">
        <v>175</v>
      </c>
      <c r="E94" s="28">
        <v>11.045</v>
      </c>
      <c r="F94" s="27" t="s">
        <v>67</v>
      </c>
      <c r="H94" s="29">
        <f>ROUND(E94*G94, 2)</f>
        <v>0</v>
      </c>
      <c r="J94" s="29">
        <f>ROUND(E94*G94, 2)</f>
        <v>0</v>
      </c>
      <c r="K94" s="30">
        <v>9.1E-4</v>
      </c>
      <c r="L94" s="30">
        <f>E94*K94</f>
        <v>1.0050949999999999E-2</v>
      </c>
      <c r="P94" s="27" t="s">
        <v>68</v>
      </c>
      <c r="V94" s="31" t="s">
        <v>176</v>
      </c>
    </row>
    <row r="95" spans="1:22">
      <c r="D95" s="51" t="s">
        <v>177</v>
      </c>
      <c r="V95" s="31" t="s">
        <v>0</v>
      </c>
    </row>
    <row r="96" spans="1:22">
      <c r="D96" s="53" t="s">
        <v>178</v>
      </c>
      <c r="E96" s="54">
        <f>J96</f>
        <v>0</v>
      </c>
      <c r="H96" s="54">
        <f>SUM(H92:H95)</f>
        <v>0</v>
      </c>
      <c r="I96" s="54">
        <f>SUM(I92:I95)</f>
        <v>0</v>
      </c>
      <c r="J96" s="54">
        <f>SUM(J92:J95)</f>
        <v>0</v>
      </c>
      <c r="L96" s="55">
        <f>SUM(L92:L95)</f>
        <v>1.0050949999999999E-2</v>
      </c>
      <c r="N96" s="56">
        <f>SUM(N92:N95)</f>
        <v>0</v>
      </c>
    </row>
    <row r="98" spans="1:22">
      <c r="B98" s="26" t="s">
        <v>179</v>
      </c>
    </row>
    <row r="99" spans="1:22">
      <c r="A99" s="24">
        <v>26</v>
      </c>
      <c r="B99" s="25" t="s">
        <v>180</v>
      </c>
      <c r="C99" s="26" t="s">
        <v>181</v>
      </c>
      <c r="D99" s="51" t="s">
        <v>182</v>
      </c>
      <c r="E99" s="28">
        <v>1.6</v>
      </c>
      <c r="F99" s="27" t="s">
        <v>96</v>
      </c>
      <c r="H99" s="29">
        <f>ROUND(E99*G99, 2)</f>
        <v>0</v>
      </c>
      <c r="J99" s="29">
        <f>ROUND(E99*G99, 2)</f>
        <v>0</v>
      </c>
      <c r="K99" s="30">
        <v>2.9850000000000002E-2</v>
      </c>
      <c r="L99" s="30">
        <f>E99*K99</f>
        <v>4.7760000000000004E-2</v>
      </c>
      <c r="P99" s="27" t="s">
        <v>68</v>
      </c>
      <c r="V99" s="31" t="s">
        <v>176</v>
      </c>
    </row>
    <row r="100" spans="1:22">
      <c r="D100" s="51" t="s">
        <v>183</v>
      </c>
      <c r="V100" s="31" t="s">
        <v>0</v>
      </c>
    </row>
    <row r="101" spans="1:22" ht="25.5">
      <c r="A101" s="24">
        <v>27</v>
      </c>
      <c r="B101" s="25" t="s">
        <v>180</v>
      </c>
      <c r="C101" s="26" t="s">
        <v>184</v>
      </c>
      <c r="D101" s="51" t="s">
        <v>185</v>
      </c>
      <c r="E101" s="28">
        <v>9.1999999999999993</v>
      </c>
      <c r="F101" s="27" t="s">
        <v>96</v>
      </c>
      <c r="H101" s="29">
        <f>ROUND(E101*G101, 2)</f>
        <v>0</v>
      </c>
      <c r="J101" s="29">
        <f>ROUND(E101*G101, 2)</f>
        <v>0</v>
      </c>
      <c r="K101" s="30">
        <v>3.9809999999999998E-2</v>
      </c>
      <c r="L101" s="30">
        <f>E101*K101</f>
        <v>0.36625199999999997</v>
      </c>
      <c r="P101" s="27" t="s">
        <v>68</v>
      </c>
      <c r="V101" s="31" t="s">
        <v>176</v>
      </c>
    </row>
    <row r="102" spans="1:22">
      <c r="D102" s="51" t="s">
        <v>186</v>
      </c>
      <c r="V102" s="31" t="s">
        <v>0</v>
      </c>
    </row>
    <row r="103" spans="1:22">
      <c r="A103" s="24">
        <v>28</v>
      </c>
      <c r="B103" s="25" t="s">
        <v>180</v>
      </c>
      <c r="C103" s="26" t="s">
        <v>187</v>
      </c>
      <c r="D103" s="51" t="s">
        <v>188</v>
      </c>
      <c r="E103" s="28">
        <v>6</v>
      </c>
      <c r="F103" s="27" t="s">
        <v>96</v>
      </c>
      <c r="H103" s="29">
        <f>ROUND(E103*G103, 2)</f>
        <v>0</v>
      </c>
      <c r="J103" s="29">
        <f>ROUND(E103*G103, 2)</f>
        <v>0</v>
      </c>
      <c r="P103" s="27" t="s">
        <v>68</v>
      </c>
      <c r="V103" s="31" t="s">
        <v>17</v>
      </c>
    </row>
    <row r="104" spans="1:22">
      <c r="D104" s="51" t="s">
        <v>189</v>
      </c>
      <c r="V104" s="31" t="s">
        <v>0</v>
      </c>
    </row>
    <row r="105" spans="1:22">
      <c r="A105" s="24">
        <v>29</v>
      </c>
      <c r="B105" s="25" t="s">
        <v>190</v>
      </c>
      <c r="C105" s="26" t="s">
        <v>191</v>
      </c>
      <c r="D105" s="51" t="s">
        <v>192</v>
      </c>
      <c r="E105" s="28">
        <v>14.867000000000001</v>
      </c>
      <c r="F105" s="27" t="s">
        <v>67</v>
      </c>
      <c r="H105" s="29">
        <f>ROUND(E105*G105, 2)</f>
        <v>0</v>
      </c>
      <c r="J105" s="29">
        <f>ROUND(E105*G105, 2)</f>
        <v>0</v>
      </c>
      <c r="M105" s="28">
        <v>3.3000000000000002E-2</v>
      </c>
      <c r="N105" s="28">
        <f>E105*M105</f>
        <v>0.49061100000000007</v>
      </c>
      <c r="P105" s="27" t="s">
        <v>68</v>
      </c>
      <c r="V105" s="31" t="s">
        <v>176</v>
      </c>
    </row>
    <row r="106" spans="1:22">
      <c r="D106" s="51" t="s">
        <v>193</v>
      </c>
      <c r="V106" s="31" t="s">
        <v>0</v>
      </c>
    </row>
    <row r="107" spans="1:22">
      <c r="A107" s="24">
        <v>30</v>
      </c>
      <c r="B107" s="25" t="s">
        <v>190</v>
      </c>
      <c r="C107" s="26" t="s">
        <v>194</v>
      </c>
      <c r="D107" s="51" t="s">
        <v>195</v>
      </c>
      <c r="E107" s="28">
        <v>34.344000000000001</v>
      </c>
      <c r="F107" s="27" t="s">
        <v>67</v>
      </c>
      <c r="H107" s="29">
        <f>ROUND(E107*G107, 2)</f>
        <v>0</v>
      </c>
      <c r="J107" s="29">
        <f>ROUND(E107*G107, 2)</f>
        <v>0</v>
      </c>
      <c r="K107" s="30">
        <v>3.0000000000000001E-5</v>
      </c>
      <c r="L107" s="30">
        <f>E107*K107</f>
        <v>1.0303200000000002E-3</v>
      </c>
      <c r="P107" s="27" t="s">
        <v>68</v>
      </c>
      <c r="V107" s="31" t="s">
        <v>176</v>
      </c>
    </row>
    <row r="108" spans="1:22">
      <c r="D108" s="51" t="s">
        <v>196</v>
      </c>
      <c r="V108" s="31" t="s">
        <v>0</v>
      </c>
    </row>
    <row r="109" spans="1:22">
      <c r="D109" s="51" t="s">
        <v>197</v>
      </c>
      <c r="V109" s="31" t="s">
        <v>0</v>
      </c>
    </row>
    <row r="110" spans="1:22">
      <c r="D110" s="51" t="s">
        <v>198</v>
      </c>
      <c r="V110" s="31" t="s">
        <v>0</v>
      </c>
    </row>
    <row r="111" spans="1:22">
      <c r="D111" s="51" t="s">
        <v>199</v>
      </c>
      <c r="V111" s="31" t="s">
        <v>0</v>
      </c>
    </row>
    <row r="112" spans="1:22" ht="25.5">
      <c r="A112" s="24">
        <v>31</v>
      </c>
      <c r="B112" s="25" t="s">
        <v>99</v>
      </c>
      <c r="C112" s="26" t="s">
        <v>200</v>
      </c>
      <c r="D112" s="51" t="s">
        <v>201</v>
      </c>
      <c r="E112" s="28">
        <v>1</v>
      </c>
      <c r="F112" s="27" t="s">
        <v>102</v>
      </c>
      <c r="I112" s="29">
        <f>ROUND(E112*G112, 2)</f>
        <v>0</v>
      </c>
      <c r="J112" s="29">
        <f>ROUND(E112*G112, 2)</f>
        <v>0</v>
      </c>
      <c r="P112" s="27" t="s">
        <v>68</v>
      </c>
      <c r="V112" s="31" t="s">
        <v>16</v>
      </c>
    </row>
    <row r="113" spans="1:22" ht="25.5">
      <c r="A113" s="24">
        <v>32</v>
      </c>
      <c r="B113" s="25" t="s">
        <v>99</v>
      </c>
      <c r="C113" s="26" t="s">
        <v>202</v>
      </c>
      <c r="D113" s="51" t="s">
        <v>203</v>
      </c>
      <c r="E113" s="28">
        <v>1</v>
      </c>
      <c r="F113" s="27" t="s">
        <v>102</v>
      </c>
      <c r="I113" s="29">
        <f>ROUND(E113*G113, 2)</f>
        <v>0</v>
      </c>
      <c r="J113" s="29">
        <f>ROUND(E113*G113, 2)</f>
        <v>0</v>
      </c>
      <c r="P113" s="27" t="s">
        <v>68</v>
      </c>
      <c r="V113" s="31" t="s">
        <v>16</v>
      </c>
    </row>
    <row r="114" spans="1:22">
      <c r="A114" s="24">
        <v>33</v>
      </c>
      <c r="B114" s="25" t="s">
        <v>99</v>
      </c>
      <c r="C114" s="26" t="s">
        <v>204</v>
      </c>
      <c r="D114" s="51" t="s">
        <v>205</v>
      </c>
      <c r="E114" s="28">
        <v>1</v>
      </c>
      <c r="F114" s="27" t="s">
        <v>102</v>
      </c>
      <c r="I114" s="29">
        <f>ROUND(E114*G114, 2)</f>
        <v>0</v>
      </c>
      <c r="J114" s="29">
        <f>ROUND(E114*G114, 2)</f>
        <v>0</v>
      </c>
      <c r="P114" s="27" t="s">
        <v>68</v>
      </c>
      <c r="V114" s="31" t="s">
        <v>16</v>
      </c>
    </row>
    <row r="115" spans="1:22">
      <c r="D115" s="53" t="s">
        <v>206</v>
      </c>
      <c r="E115" s="54">
        <f>J115</f>
        <v>0</v>
      </c>
      <c r="H115" s="54">
        <f>SUM(H98:H114)</f>
        <v>0</v>
      </c>
      <c r="I115" s="54">
        <f>SUM(I98:I114)</f>
        <v>0</v>
      </c>
      <c r="J115" s="54">
        <f>SUM(J98:J114)</f>
        <v>0</v>
      </c>
      <c r="L115" s="55">
        <f>SUM(L98:L114)</f>
        <v>0.41504231999999996</v>
      </c>
      <c r="N115" s="56">
        <f>SUM(N98:N114)</f>
        <v>0.49061100000000007</v>
      </c>
    </row>
    <row r="117" spans="1:22">
      <c r="B117" s="26" t="s">
        <v>207</v>
      </c>
    </row>
    <row r="118" spans="1:22">
      <c r="A118" s="24">
        <v>34</v>
      </c>
      <c r="B118" s="25" t="s">
        <v>208</v>
      </c>
      <c r="C118" s="26" t="s">
        <v>209</v>
      </c>
      <c r="D118" s="51" t="s">
        <v>210</v>
      </c>
      <c r="E118" s="28">
        <v>32.18</v>
      </c>
      <c r="F118" s="27" t="s">
        <v>67</v>
      </c>
      <c r="H118" s="29">
        <f>ROUND(E118*G118, 2)</f>
        <v>0</v>
      </c>
      <c r="J118" s="29">
        <f>ROUND(E118*G118, 2)</f>
        <v>0</v>
      </c>
      <c r="K118" s="30">
        <v>5.0229999999999997E-2</v>
      </c>
      <c r="L118" s="30">
        <f>E118*K118</f>
        <v>1.6164014</v>
      </c>
      <c r="P118" s="27" t="s">
        <v>68</v>
      </c>
      <c r="V118" s="31" t="s">
        <v>176</v>
      </c>
    </row>
    <row r="119" spans="1:22">
      <c r="A119" s="24">
        <v>35</v>
      </c>
      <c r="B119" s="25" t="s">
        <v>99</v>
      </c>
      <c r="C119" s="26" t="s">
        <v>211</v>
      </c>
      <c r="D119" s="51" t="s">
        <v>212</v>
      </c>
      <c r="E119" s="28">
        <v>35.398000000000003</v>
      </c>
      <c r="F119" s="27" t="s">
        <v>67</v>
      </c>
      <c r="I119" s="29">
        <f>ROUND(E119*G119, 2)</f>
        <v>0</v>
      </c>
      <c r="J119" s="29">
        <f>ROUND(E119*G119, 2)</f>
        <v>0</v>
      </c>
      <c r="K119" s="30">
        <v>1.9E-2</v>
      </c>
      <c r="L119" s="30">
        <f>E119*K119</f>
        <v>0.67256199999999999</v>
      </c>
      <c r="P119" s="27" t="s">
        <v>68</v>
      </c>
      <c r="V119" s="31" t="s">
        <v>16</v>
      </c>
    </row>
    <row r="120" spans="1:22">
      <c r="D120" s="51" t="s">
        <v>213</v>
      </c>
      <c r="V120" s="31" t="s">
        <v>0</v>
      </c>
    </row>
    <row r="121" spans="1:22">
      <c r="D121" s="53" t="s">
        <v>214</v>
      </c>
      <c r="E121" s="54">
        <f>J121</f>
        <v>0</v>
      </c>
      <c r="H121" s="54">
        <f>SUM(H117:H120)</f>
        <v>0</v>
      </c>
      <c r="I121" s="54">
        <f>SUM(I117:I120)</f>
        <v>0</v>
      </c>
      <c r="J121" s="54">
        <f>SUM(J117:J120)</f>
        <v>0</v>
      </c>
      <c r="L121" s="55">
        <f>SUM(L117:L120)</f>
        <v>2.2889634000000001</v>
      </c>
      <c r="N121" s="56">
        <f>SUM(N117:N120)</f>
        <v>0</v>
      </c>
    </row>
    <row r="123" spans="1:22">
      <c r="B123" s="26" t="s">
        <v>215</v>
      </c>
    </row>
    <row r="124" spans="1:22" ht="25.5">
      <c r="A124" s="24">
        <v>36</v>
      </c>
      <c r="B124" s="25" t="s">
        <v>216</v>
      </c>
      <c r="C124" s="26" t="s">
        <v>217</v>
      </c>
      <c r="D124" s="51" t="s">
        <v>218</v>
      </c>
      <c r="E124" s="28">
        <v>12.603999999999999</v>
      </c>
      <c r="F124" s="27" t="s">
        <v>67</v>
      </c>
      <c r="H124" s="29">
        <f>ROUND(E124*G124, 2)</f>
        <v>0</v>
      </c>
      <c r="J124" s="29">
        <f>ROUND(E124*G124, 2)</f>
        <v>0</v>
      </c>
      <c r="K124" s="30">
        <v>1.4999999999999999E-4</v>
      </c>
      <c r="L124" s="30">
        <f>E124*K124</f>
        <v>1.8905999999999997E-3</v>
      </c>
      <c r="P124" s="27" t="s">
        <v>68</v>
      </c>
      <c r="V124" s="31" t="s">
        <v>176</v>
      </c>
    </row>
    <row r="125" spans="1:22">
      <c r="A125" s="24">
        <v>37</v>
      </c>
      <c r="B125" s="25" t="s">
        <v>216</v>
      </c>
      <c r="C125" s="26" t="s">
        <v>219</v>
      </c>
      <c r="D125" s="51" t="s">
        <v>220</v>
      </c>
      <c r="E125" s="28">
        <v>12.603999999999999</v>
      </c>
      <c r="F125" s="27" t="s">
        <v>67</v>
      </c>
      <c r="H125" s="29">
        <f>ROUND(E125*G125, 2)</f>
        <v>0</v>
      </c>
      <c r="J125" s="29">
        <f>ROUND(E125*G125, 2)</f>
        <v>0</v>
      </c>
      <c r="K125" s="30">
        <v>2.9999999999999997E-4</v>
      </c>
      <c r="L125" s="30">
        <f>E125*K125</f>
        <v>3.7811999999999993E-3</v>
      </c>
      <c r="P125" s="27" t="s">
        <v>68</v>
      </c>
      <c r="V125" s="31" t="s">
        <v>176</v>
      </c>
    </row>
    <row r="126" spans="1:22">
      <c r="D126" s="53" t="s">
        <v>221</v>
      </c>
      <c r="E126" s="54">
        <f>J126</f>
        <v>0</v>
      </c>
      <c r="H126" s="54">
        <f>SUM(H123:H125)</f>
        <v>0</v>
      </c>
      <c r="I126" s="54">
        <f>SUM(I123:I125)</f>
        <v>0</v>
      </c>
      <c r="J126" s="54">
        <f>SUM(J123:J125)</f>
        <v>0</v>
      </c>
      <c r="L126" s="55">
        <f>SUM(L123:L125)</f>
        <v>5.6717999999999994E-3</v>
      </c>
      <c r="N126" s="56">
        <f>SUM(N123:N125)</f>
        <v>0</v>
      </c>
    </row>
    <row r="128" spans="1:22">
      <c r="B128" s="26" t="s">
        <v>222</v>
      </c>
    </row>
    <row r="129" spans="1:22">
      <c r="A129" s="24">
        <v>38</v>
      </c>
      <c r="B129" s="25" t="s">
        <v>223</v>
      </c>
      <c r="C129" s="26" t="s">
        <v>224</v>
      </c>
      <c r="D129" s="51" t="s">
        <v>225</v>
      </c>
      <c r="E129" s="28">
        <v>14.867000000000001</v>
      </c>
      <c r="F129" s="27" t="s">
        <v>67</v>
      </c>
      <c r="H129" s="29">
        <f>ROUND(E129*G129, 2)</f>
        <v>0</v>
      </c>
      <c r="J129" s="29">
        <f>ROUND(E129*G129, 2)</f>
        <v>0</v>
      </c>
      <c r="M129" s="28">
        <v>1.4E-2</v>
      </c>
      <c r="N129" s="28">
        <f>E129*M129</f>
        <v>0.20813800000000002</v>
      </c>
      <c r="P129" s="27" t="s">
        <v>68</v>
      </c>
      <c r="V129" s="31" t="s">
        <v>176</v>
      </c>
    </row>
    <row r="130" spans="1:22">
      <c r="D130" s="53" t="s">
        <v>226</v>
      </c>
      <c r="E130" s="54">
        <f>J130</f>
        <v>0</v>
      </c>
      <c r="H130" s="54">
        <f>SUM(H128:H129)</f>
        <v>0</v>
      </c>
      <c r="I130" s="54">
        <f>SUM(I128:I129)</f>
        <v>0</v>
      </c>
      <c r="J130" s="54">
        <f>SUM(J128:J129)</f>
        <v>0</v>
      </c>
      <c r="L130" s="55">
        <f>SUM(L128:L129)</f>
        <v>0</v>
      </c>
      <c r="N130" s="56">
        <f>SUM(N128:N129)</f>
        <v>0.20813800000000002</v>
      </c>
    </row>
    <row r="132" spans="1:22">
      <c r="D132" s="53" t="s">
        <v>227</v>
      </c>
      <c r="E132" s="54">
        <f>J132</f>
        <v>0</v>
      </c>
      <c r="H132" s="54">
        <f>+H96+H115+H121+H126+H130</f>
        <v>0</v>
      </c>
      <c r="I132" s="54">
        <f>+I96+I115+I121+I126+I130</f>
        <v>0</v>
      </c>
      <c r="J132" s="54">
        <f>+J96+J115+J121+J126+J130</f>
        <v>0</v>
      </c>
      <c r="L132" s="55">
        <f>+L96+L115+L121+L126+L130</f>
        <v>2.7197284700000002</v>
      </c>
      <c r="N132" s="56">
        <f>+N96+N115+N121+N126+N130</f>
        <v>0.69874900000000006</v>
      </c>
    </row>
    <row r="134" spans="1:22">
      <c r="D134" s="58" t="s">
        <v>228</v>
      </c>
      <c r="E134" s="54">
        <f>J134</f>
        <v>0</v>
      </c>
      <c r="H134" s="54">
        <f>+H90+H132</f>
        <v>0</v>
      </c>
      <c r="I134" s="54">
        <f>+I90+I132</f>
        <v>0</v>
      </c>
      <c r="J134" s="54">
        <f>+J90+J132</f>
        <v>0</v>
      </c>
      <c r="L134" s="55">
        <f>+L90+L132</f>
        <v>50.130142669999998</v>
      </c>
      <c r="N134" s="56">
        <f>+N90+N132</f>
        <v>19.085449000000001</v>
      </c>
    </row>
  </sheetData>
  <printOptions horizontalCentered="1" gridLines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/>
  </sheetViews>
  <sheetFormatPr defaultRowHeight="12.75"/>
  <cols>
    <col min="1" max="1" width="15.7109375" style="22" customWidth="1"/>
    <col min="2" max="3" width="45.7109375" style="22" customWidth="1"/>
    <col min="4" max="4" width="11.28515625" style="23" customWidth="1"/>
    <col min="5" max="16384" width="9.140625" style="1"/>
  </cols>
  <sheetData>
    <row r="1" spans="1:6">
      <c r="A1" s="16" t="s">
        <v>18</v>
      </c>
      <c r="B1" s="17"/>
      <c r="C1" s="17"/>
      <c r="D1" s="18" t="s">
        <v>229</v>
      </c>
    </row>
    <row r="2" spans="1:6">
      <c r="A2" s="16" t="s">
        <v>57</v>
      </c>
      <c r="B2" s="17"/>
      <c r="C2" s="17"/>
      <c r="D2" s="18" t="s">
        <v>58</v>
      </c>
    </row>
    <row r="3" spans="1:6">
      <c r="A3" s="16" t="s">
        <v>19</v>
      </c>
      <c r="B3" s="17"/>
      <c r="C3" s="17"/>
      <c r="D3" s="18" t="s">
        <v>59</v>
      </c>
    </row>
    <row r="4" spans="1:6">
      <c r="A4" s="17"/>
      <c r="B4" s="17"/>
      <c r="C4" s="17"/>
      <c r="D4" s="17"/>
    </row>
    <row r="5" spans="1:6">
      <c r="A5" s="16" t="s">
        <v>60</v>
      </c>
      <c r="B5" s="17"/>
      <c r="C5" s="17"/>
      <c r="D5" s="17"/>
    </row>
    <row r="6" spans="1:6">
      <c r="A6" s="16"/>
      <c r="B6" s="17"/>
      <c r="C6" s="17"/>
      <c r="D6" s="17"/>
    </row>
    <row r="7" spans="1:6">
      <c r="A7" s="16"/>
      <c r="B7" s="17"/>
      <c r="C7" s="17"/>
      <c r="D7" s="17"/>
    </row>
    <row r="8" spans="1:6">
      <c r="A8" s="1" t="s">
        <v>61</v>
      </c>
      <c r="B8" s="19"/>
      <c r="C8" s="20"/>
      <c r="D8" s="21"/>
    </row>
    <row r="9" spans="1:6">
      <c r="A9" s="36" t="s">
        <v>53</v>
      </c>
      <c r="B9" s="36" t="s">
        <v>54</v>
      </c>
      <c r="C9" s="36" t="s">
        <v>55</v>
      </c>
      <c r="D9" s="37" t="s">
        <v>56</v>
      </c>
      <c r="F9" s="1" t="s">
        <v>230</v>
      </c>
    </row>
    <row r="10" spans="1:6">
      <c r="A10" s="38"/>
      <c r="B10" s="38"/>
      <c r="C10" s="39"/>
      <c r="D10" s="40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Safr Peter</cp:lastModifiedBy>
  <cp:lastPrinted>2016-04-18T11:45:03Z</cp:lastPrinted>
  <dcterms:created xsi:type="dcterms:W3CDTF">1999-04-06T07:39:42Z</dcterms:created>
  <dcterms:modified xsi:type="dcterms:W3CDTF">2017-09-19T13:23:10Z</dcterms:modified>
</cp:coreProperties>
</file>